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ACEE" sheetId="2" r:id="rId1"/>
  </sheets>
  <definedNames>
    <definedName name="_xlnm.Print_Area" localSheetId="0">ACEE!$A$1:$H$86</definedName>
    <definedName name="_xlnm.Print_Titles" localSheetId="0">ACEE!$5:$17</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G43" i="2" l="1"/>
  <c r="H43" i="2" s="1"/>
  <c r="I31" i="2"/>
  <c r="I32" i="2" l="1"/>
  <c r="G47" i="2" l="1"/>
  <c r="H47" i="2" s="1"/>
  <c r="H28" i="2"/>
  <c r="G36" i="2" l="1"/>
  <c r="H36" i="2" l="1"/>
  <c r="G48" i="2" l="1"/>
  <c r="H48" i="2" s="1"/>
  <c r="H49" i="2" s="1"/>
</calcChain>
</file>

<file path=xl/comments1.xml><?xml version="1.0" encoding="utf-8"?>
<comments xmlns="http://schemas.openxmlformats.org/spreadsheetml/2006/main">
  <authors>
    <author>ROSALBA GUZMAN GUZMAN</author>
    <author/>
  </authors>
  <commentList>
    <comment ref="A14" authorId="0" shapeId="0">
      <text>
        <r>
          <rPr>
            <b/>
            <sz val="9"/>
            <color indexed="81"/>
            <rFont val="Tahoma"/>
            <family val="2"/>
          </rPr>
          <t>ROSALBA GUZMAN GUZMAN:</t>
        </r>
        <r>
          <rPr>
            <sz val="9"/>
            <color indexed="81"/>
            <rFont val="Tahoma"/>
            <family val="2"/>
          </rPr>
          <t xml:space="preserve">
Este objetivo corresponde al definido para cuando era el área de contratación, por cuanto no se ha actualizado para la Subdirección</t>
        </r>
      </text>
    </comment>
    <comment ref="D21" authorId="1" shapeId="0">
      <text>
        <r>
          <rPr>
            <sz val="10"/>
            <rFont val="Arial"/>
            <family val="2"/>
          </rPr>
          <t>Plan acción implementado / ejecución del plan de acción implementado</t>
        </r>
      </text>
    </comment>
  </commentList>
</comments>
</file>

<file path=xl/sharedStrings.xml><?xml version="1.0" encoding="utf-8"?>
<sst xmlns="http://schemas.openxmlformats.org/spreadsheetml/2006/main" count="98" uniqueCount="91">
  <si>
    <t>9. FIRMA:</t>
  </si>
  <si>
    <t>Indicador Atención Entes de Control Externo</t>
  </si>
  <si>
    <t>Mapa de riesgos</t>
  </si>
  <si>
    <t>Procedimiento de convenio publicado en Isolución</t>
  </si>
  <si>
    <t>5.3. ANALISIS DE RESULTADOS</t>
  </si>
  <si>
    <t>5.1.
INDICADOR</t>
  </si>
  <si>
    <t>5. MEDICION DE RESULTADOS</t>
  </si>
  <si>
    <t>5. COMPROMISOS ASOCIADOS AL CUMPLIMIENTO DEL OBJETIVO INSTITUCIONAL</t>
  </si>
  <si>
    <t>(Circular No. 04. del 27 de septiembre de 2005)</t>
  </si>
  <si>
    <t>OFICINA DE CONTROL INTERNO</t>
  </si>
  <si>
    <t>EVALUACIÓN DE GESTIÓN POR DEPENDENCIAS</t>
  </si>
  <si>
    <t>FORMATO</t>
  </si>
  <si>
    <t>CONSEJO ASESOR DEL GOBIERNO NACIONAL EN MATERIA DE CONTROL INTERNO DE LAS ENTIDADES DEL ORDEN NACIONAL Y TERRITORIAL</t>
  </si>
  <si>
    <t>5.2. 
RESULTADO  (%)</t>
  </si>
  <si>
    <t xml:space="preserve">5. PLAN OPERATIVO </t>
  </si>
  <si>
    <t>A. CALIFICACION PLAN OPERATIVO</t>
  </si>
  <si>
    <t>5. SISTEMA DE CONTROL INTERNO</t>
  </si>
  <si>
    <t>DESCRIPCIÓN</t>
  </si>
  <si>
    <t>INDICADOR</t>
  </si>
  <si>
    <t>RESULTADO  (%)</t>
  </si>
  <si>
    <t>ANALISIS DE RESULTADOS</t>
  </si>
  <si>
    <t>Calificación Mapa de Riesgos</t>
  </si>
  <si>
    <t>Indicadores de Gestión de calidad</t>
  </si>
  <si>
    <t>Calificación Indicadores de Gestión</t>
  </si>
  <si>
    <t>INDICADOR (% DE CUMPLIMIENTO)</t>
  </si>
  <si>
    <t>ANALISIS DE RESULTADO</t>
  </si>
  <si>
    <t>Calificación Indicador Atención Entes de Control Externo</t>
  </si>
  <si>
    <t>B. CALIFICACION SISTEMA DE CONTROL INTERNO</t>
  </si>
  <si>
    <t>es de ACEE</t>
  </si>
  <si>
    <t>• RIESGO ABS-3 Procesos requeridos por precios artificialmente bajos.</t>
  </si>
  <si>
    <t>Procesos con precios artificialmente bajos</t>
  </si>
  <si>
    <t>Procesos de Obra Oportunamente Tramitados</t>
  </si>
  <si>
    <t>Procesos diferentes a obra Oportunamente Tramitados</t>
  </si>
  <si>
    <t>(Número de Procesos de MINIMA CUANTIA requeridos por precios artificialmente bajos / (Número de procesos de MINIMA CUANTIA evaluados) x 100</t>
  </si>
  <si>
    <t>(No. de procesos requeridos por precios artificialmente bajos/Total de procesos evaluados)*100</t>
  </si>
  <si>
    <t>Durante el año se observa que el objetivo del indicador, se cumplió el 75%, teniendo en cuenta que se logro conservar en dos cortes, por debajo del 15% los procesos de requeridos por precios artificialmente bajos que consistía en no superar este porcentaje. Los resultados fueron por trimestre 14%, 18%, 8% y 15%. solo uno no lo logro.</t>
  </si>
  <si>
    <t>Mantener actualizada la base de datos de precios de bienes y servicios, de los procesos de contratación diferentes a Obra, Interventoría, Consultoría y mantenimiento de parques.</t>
  </si>
  <si>
    <t>Mantener actualizada la base de datos de CIO (Control Integral de Obra).</t>
  </si>
  <si>
    <t>Realizar retroalimentación de las mejores prácticas obtenidas en procesos anteriores, frente a la elaboración de aspectos técnicos para los procesos contractuales de la vigencia actual, en las mesas de trabajo de la Subdirección de Contratación.</t>
  </si>
  <si>
    <t xml:space="preserve">Revisión y actualización de la documentación de los procesos a su cargo con el fin de contribuir con la mejora del Sistema de Gestión de la Calidad. </t>
  </si>
  <si>
    <t>Socializar los documentos del Sistema Integrado de Gestión en el área respectiva, en los estados de creación, modificación o inactivación, utilizando los medios apropiados.</t>
  </si>
  <si>
    <t xml:space="preserve">Hacer el seguimiento trimestral a las acciones requeridas para la mejora de su proceso, incluyendo las que se deriven de los hallazgos de las auditorías externas de calidad, realizando el registro pertinente en la plataforma Isolución. </t>
  </si>
  <si>
    <t xml:space="preserve">Hacer seguimiento, medición y análisis de los indicadores de gestión de los procesos a su cargo en la plataforma Isolución y según la frecuencia establecida. </t>
  </si>
  <si>
    <t>N° de reportes realizados</t>
  </si>
  <si>
    <t>N° de actualizaciones realizadas</t>
  </si>
  <si>
    <t>N° reuniones con retroalimentación de ACEE / N° de reuniones programadas * 100.</t>
  </si>
  <si>
    <t>N° de instructivos nuevos</t>
  </si>
  <si>
    <t>N° de formatos actualizados</t>
  </si>
  <si>
    <t>N° de socializaciones realizadas</t>
  </si>
  <si>
    <t>(N° de planes de acción con reporte de seguimiento en Isolución según trimestre a evaluar/N° de planes de acción a reportar en el trimestre)*100</t>
  </si>
  <si>
    <t>(N° de indicadores de gestión reportados en Isolución según trimestre a evaluar/N° de indicadores de gestión a reportar en el trimestre)*100</t>
  </si>
  <si>
    <t>Actualizaron los formatos de análisis de precios, asignación de insumos y ficha técnica para adquisición de bienes o servicios. Evidencia: formatos Isolución. Según el seguimiento del plan operativo de la Oficina de Planeación, esta meta presentó una ejecución del 100%.</t>
  </si>
  <si>
    <r>
      <t xml:space="preserve">1. ENTIDAD:  </t>
    </r>
    <r>
      <rPr>
        <sz val="11"/>
        <color theme="1"/>
        <rFont val="Arial"/>
        <family val="2"/>
      </rPr>
      <t>Instituto Distrital Recreación y Deporte "IDRD"</t>
    </r>
  </si>
  <si>
    <r>
      <rPr>
        <b/>
        <sz val="11"/>
        <color theme="1"/>
        <rFont val="Arial"/>
        <family val="2"/>
      </rPr>
      <t>Meta</t>
    </r>
    <r>
      <rPr>
        <sz val="11"/>
        <color theme="1"/>
        <rFont val="Arial"/>
        <family val="2"/>
      </rPr>
      <t>: Generar tres (3) reportes de actualizaciones de la base de datos precios de bienes y servicios.</t>
    </r>
  </si>
  <si>
    <r>
      <rPr>
        <b/>
        <sz val="11"/>
        <color theme="1"/>
        <rFont val="Arial"/>
        <family val="2"/>
      </rPr>
      <t xml:space="preserve">Meta: </t>
    </r>
    <r>
      <rPr>
        <sz val="11"/>
        <color theme="1"/>
        <rFont val="Arial"/>
        <family val="2"/>
      </rPr>
      <t>Realizar cuatro (4)  actualizaciones de la base de datos de CIO, de los insumos fundamentales de la construcción y los insumos generales.</t>
    </r>
  </si>
  <si>
    <r>
      <rPr>
        <b/>
        <sz val="11"/>
        <color theme="1"/>
        <rFont val="Arial"/>
        <family val="2"/>
      </rPr>
      <t>Meta</t>
    </r>
    <r>
      <rPr>
        <sz val="11"/>
        <color theme="1"/>
        <rFont val="Arial"/>
        <family val="2"/>
      </rPr>
      <t>: Realizar (6) retroalimentaciones en las mesas de trabajo convocadas por la Subdirección de Contratación.</t>
    </r>
  </si>
  <si>
    <r>
      <rPr>
        <b/>
        <sz val="11"/>
        <color theme="1"/>
        <rFont val="Arial"/>
        <family val="2"/>
      </rPr>
      <t xml:space="preserve">Meta: </t>
    </r>
    <r>
      <rPr>
        <sz val="11"/>
        <color theme="1"/>
        <rFont val="Arial"/>
        <family val="2"/>
      </rPr>
      <t>Revisar, Actualizar, aprobar y cargar en Isolución  tres (3) instructivos correspondientes al  proceso.</t>
    </r>
  </si>
  <si>
    <r>
      <rPr>
        <b/>
        <sz val="11"/>
        <color theme="1"/>
        <rFont val="Arial"/>
        <family val="2"/>
      </rPr>
      <t>Meta</t>
    </r>
    <r>
      <rPr>
        <sz val="11"/>
        <color theme="1"/>
        <rFont val="Arial"/>
        <family val="2"/>
      </rPr>
      <t>: Realizar, aprobar y cargar en Isolución  dos (2) instructivos NUEVOS correspondientes al  proceso.</t>
    </r>
  </si>
  <si>
    <r>
      <rPr>
        <b/>
        <sz val="11"/>
        <color theme="1"/>
        <rFont val="Arial"/>
        <family val="2"/>
      </rPr>
      <t>Meta:</t>
    </r>
    <r>
      <rPr>
        <sz val="11"/>
        <color theme="1"/>
        <rFont val="Arial"/>
        <family val="2"/>
      </rPr>
      <t xml:space="preserve"> Realizar, Revisar y actualizar tres (3) formatos de los procesos a su cargo, con el fin de contribuir a la simplificación del uso del papel (cuando aplique). </t>
    </r>
  </si>
  <si>
    <r>
      <rPr>
        <b/>
        <sz val="11"/>
        <color theme="1"/>
        <rFont val="Arial"/>
        <family val="2"/>
      </rPr>
      <t>Meta:</t>
    </r>
    <r>
      <rPr>
        <sz val="11"/>
        <color theme="1"/>
        <rFont val="Arial"/>
        <family val="2"/>
      </rPr>
      <t xml:space="preserve"> Realizar (4) socializaciones correspondientes a la documentación vigente del (los) procesos a su cargo</t>
    </r>
  </si>
  <si>
    <r>
      <rPr>
        <b/>
        <sz val="11"/>
        <color theme="1"/>
        <rFont val="Arial"/>
        <family val="2"/>
      </rPr>
      <t xml:space="preserve">Meta: </t>
    </r>
    <r>
      <rPr>
        <sz val="11"/>
        <color theme="1"/>
        <rFont val="Arial"/>
        <family val="2"/>
      </rPr>
      <t>Registrar el seguimiento al 100% de las planes de acción abiertos en el trimestre a reportar, con la calidad y oportunidad requerida.</t>
    </r>
  </si>
  <si>
    <r>
      <rPr>
        <b/>
        <sz val="11"/>
        <color theme="1"/>
        <rFont val="Arial"/>
        <family val="2"/>
      </rPr>
      <t xml:space="preserve">Meta: </t>
    </r>
    <r>
      <rPr>
        <sz val="11"/>
        <color theme="1"/>
        <rFont val="Arial"/>
        <family val="2"/>
      </rPr>
      <t>Registrar las mediciones del 100% de los indicadores a su cargo, teniendo en cuenta realizar un adecuado análisis de datos, con la calidad y oportunidad requerida.</t>
    </r>
  </si>
  <si>
    <r>
      <t>Durante el año se observa que el objetivo del indicador,</t>
    </r>
    <r>
      <rPr>
        <b/>
        <sz val="11"/>
        <color theme="1"/>
        <rFont val="Arial"/>
        <family val="2"/>
      </rPr>
      <t xml:space="preserve"> se cumplió</t>
    </r>
    <r>
      <rPr>
        <sz val="11"/>
        <color theme="1"/>
        <rFont val="Arial"/>
        <family val="2"/>
      </rPr>
      <t>, teniendo en cuenta que</t>
    </r>
    <r>
      <rPr>
        <b/>
        <sz val="11"/>
        <color theme="1"/>
        <rFont val="Arial"/>
        <family val="2"/>
      </rPr>
      <t xml:space="preserve"> se logro conservar</t>
    </r>
    <r>
      <rPr>
        <sz val="11"/>
        <color theme="1"/>
        <rFont val="Arial"/>
        <family val="2"/>
      </rPr>
      <t xml:space="preserve"> por debajo del </t>
    </r>
    <r>
      <rPr>
        <b/>
        <sz val="11"/>
        <color theme="1"/>
        <rFont val="Arial"/>
        <family val="2"/>
      </rPr>
      <t>100%</t>
    </r>
    <r>
      <rPr>
        <sz val="11"/>
        <color theme="1"/>
        <rFont val="Arial"/>
        <family val="2"/>
      </rPr>
      <t xml:space="preserve"> los procesos de obra oportunamente tramitados al recibo del memorando de solicitud estudio del sector . Los resultados fueron por trimestre 90%, 100%, 100% y 100%. solo uno no lo logro. Anexan matriz de tráfico.</t>
    </r>
  </si>
  <si>
    <r>
      <t xml:space="preserve">Durante el año se observa que el objetivo del indicador, </t>
    </r>
    <r>
      <rPr>
        <b/>
        <sz val="11"/>
        <color theme="1"/>
        <rFont val="Arial"/>
        <family val="2"/>
      </rPr>
      <t>no se cumplió</t>
    </r>
    <r>
      <rPr>
        <sz val="11"/>
        <color theme="1"/>
        <rFont val="Arial"/>
        <family val="2"/>
      </rPr>
      <t>, teniendo en cuenta que</t>
    </r>
    <r>
      <rPr>
        <b/>
        <sz val="11"/>
        <color theme="1"/>
        <rFont val="Arial"/>
        <family val="2"/>
      </rPr>
      <t xml:space="preserve"> no se logro</t>
    </r>
    <r>
      <rPr>
        <sz val="11"/>
        <color theme="1"/>
        <rFont val="Arial"/>
        <family val="2"/>
      </rPr>
      <t xml:space="preserve"> </t>
    </r>
    <r>
      <rPr>
        <b/>
        <sz val="11"/>
        <color theme="1"/>
        <rFont val="Arial"/>
        <family val="2"/>
      </rPr>
      <t xml:space="preserve">conservar </t>
    </r>
    <r>
      <rPr>
        <sz val="11"/>
        <color theme="1"/>
        <rFont val="Arial"/>
        <family val="2"/>
      </rPr>
      <t>por debajo del 100% los procesos diferentes a obra oportunamente tramitados al recibo del memorando de solicitud estudio del sector. Los resultados fueron por trimestre 74%, 90%, 96% y 100%. solo uno lo logro. Anexan matriz de tráfico.</t>
    </r>
  </si>
  <si>
    <t>Durante 2018 esta dependencia presentó 1 hallazgo en auditoría interna de control interno, cuya acción de mejora se incluirá en el plan de mejoramiento 2019. Dado lo anterior, este ítem no se pondera en la calificación</t>
  </si>
  <si>
    <t>Planes de Mejoramiento Interno 0%</t>
  </si>
  <si>
    <t>Auditorias, Evaluaciones y Seguimientos 55,6%</t>
  </si>
  <si>
    <t>Planes de mejoramiento Externo 11,1%</t>
  </si>
  <si>
    <t xml:space="preserve">Revisado el plan de mejoramiento al cierre de 2018, esta dependencia participó en la ejecución de 17 acciones, de las cuales 5 se encuentran en término de ejecución para 2019. Las restantes 12 se encuentran en el siguiente estado:
♦ 0 cerradas
♦ 0 incumplidas
♦ 0 inefectivas
♦ 12 abiertas vencidas en el 2018
Teniendo en cuenta el seguimiento realizado por la OCI durante la vigencia 2018, se consideran cumplidas las 12 acciones abiertas pendientes de calificación por parte de la Contraloría de Bogotá. </t>
  </si>
  <si>
    <t>CALIFICACION TOTAL VIGENCIA 2018 (A + B)</t>
  </si>
  <si>
    <r>
      <t xml:space="preserve">8. FECHA: </t>
    </r>
    <r>
      <rPr>
        <sz val="11"/>
        <color theme="1"/>
        <rFont val="Arial"/>
        <family val="2"/>
      </rPr>
      <t>31 de enero de 2019</t>
    </r>
  </si>
  <si>
    <r>
      <t xml:space="preserve">7. RECOMENDACIONES DE MEJORAMIENTO DE LA OFICINA DE CONTROL INTERNO:
</t>
    </r>
    <r>
      <rPr>
        <sz val="11"/>
        <color theme="1"/>
        <rFont val="Arial"/>
        <family val="2"/>
      </rPr>
      <t>♦ Con relación al Mapa de Riesgos se recomienda revisar y analizar, el indicador de riesgo de precios artificialmente bajos, debido a que se tomó el mismo para calidad; sin embargo, presenta diferencias en las mediciones. Revisar las causas por las cuales no se logró la meta en dos mediciones. 
 ♦ En cuanto a los indicadores de gestión de calidad, se sugiere analizar los resultados con el fin de establecer y corregir las causas por las cuales no se lograron las metas.
♦ Se recomienda tener especial cuidado en los términos de respuesta a los entes externos, para que no se vea afectada la calificación de la dependencia en la evaluación de la gestión.  
♦ Finalmente, se sugiere acudir a las dependencias asesoras de Planeación y Control Interno con el fin de llevar a cabo un plan de trabajo que contribuya a que la Subdirección mejore los resultados obtenidos, especialmente en materia de administración de riesgos e indicadores de gestión de calidad.</t>
    </r>
  </si>
  <si>
    <t>2. DEPENDENCIA A EVALUAR: Área de Costos y Estudios Económicos</t>
  </si>
  <si>
    <r>
      <t xml:space="preserve">3. OBJETIVOS INSTITUCIONALES RELACIONADOS CON LA DEPENDENCIA: </t>
    </r>
    <r>
      <rPr>
        <b/>
        <sz val="11"/>
        <color rgb="FFFF0000"/>
        <rFont val="Arial"/>
        <family val="2"/>
      </rPr>
      <t xml:space="preserve"> </t>
    </r>
    <r>
      <rPr>
        <sz val="11"/>
        <color rgb="FFFF0000"/>
        <rFont val="Arial"/>
        <family val="2"/>
      </rPr>
      <t>A</t>
    </r>
    <r>
      <rPr>
        <sz val="11"/>
        <rFont val="Arial"/>
        <family val="2"/>
      </rPr>
      <t>delantar el trámite contractual para la adquisición de bienes y servicios requeridos para la gestión del IDRD teniendo en cuenta los requisitos propios de la organización en salud, seguridad y medio ambiente, además del seguimiento de la ejecución contractual hasta su liquidación. Realización de análisis de precios de mercado, elaboración de los estudios del sector.</t>
    </r>
  </si>
  <si>
    <t>Generaron reportes de actualización del aplicativo SIPI. Según el seguimiento del plan operativo de la Oficina de Planeación Esta meta presentó una ejecución del 100%.</t>
  </si>
  <si>
    <t>Actualizaron APUs en la base de datos CIO. según el seguimiento del plan operativo de la Oficina de Planeación Esta meta presentó una ejecución del 100%.</t>
  </si>
  <si>
    <t>Se hicieron mesas de trabajo de procesos de mínima cuantía, conservación de documentos, mantenimiento de repuestos e insumos inflables, mantenimiento de módulos y rieles, pasavías pasacalles, suministro de pines. Según el seguimiento del plan operativo de la Oficina de Planeación Esta meta presentó una ejecución del 100%.</t>
  </si>
  <si>
    <t>Actualizaron los instructivos de estudios del sector y análisis de precios de mercado: evidencia Isolución. Según el seguimiento del plan operativo de la Oficina de Planeación, esta meta presentó una ejecución del 67%.</t>
  </si>
  <si>
    <t>Crearon el instructivo de análisis del sector y el de evaluación económica: Evidencia Isolución. Según el seguimiento del plan operativo de la Oficina de Planeación, esta meta presentó una ejecución del 100%.</t>
  </si>
  <si>
    <t>Durante los cuatro trimestres se realizaron socializaciones en la actualización de los instructivos, indicadores de gestión plan operativo y manual de contratación. Evidencias: actas y temas tratados. Según el seguimiento del plan operativo de la Oficina de Planeación Esta meta presentó una ejecución del 100%.</t>
  </si>
  <si>
    <t>La dependencia realizó seguimiento a las acciones de riesgos, calidad y de los planes de mejoramiento interno en el aplicativo Isolución. Según el seguimiento del plan operativo de la Oficina de Planeación Esta meta presentó una ejecución del 100%.</t>
  </si>
  <si>
    <t>La dependencia realizó seguimiento de los indicadores en Isolución tanto de calidad como de riesgos. Según el seguimiento del plan operativo de la Oficina de Planeación Esta meta presentó una ejecución del 100%.</t>
  </si>
  <si>
    <r>
      <rPr>
        <b/>
        <sz val="11"/>
        <color theme="1"/>
        <rFont val="Arial"/>
        <family val="2"/>
      </rPr>
      <t xml:space="preserve">Durante el 2018 al Área de Costos se le realizaron: 
Auditoría Internas: </t>
    </r>
    <r>
      <rPr>
        <sz val="11"/>
        <color theme="1"/>
        <rFont val="Arial"/>
        <family val="2"/>
      </rPr>
      <t xml:space="preserve">se realizaron auditorias al decreto 371 de 2010 y al proceso de adquisición de bienes, en las cuales se analizaron  relacionados con el Área de Costos y Estudios Económicos. Se considera que la información solicitada a esta dependencia fue atendida oportunamente y en los términos solicitados.
</t>
    </r>
    <r>
      <rPr>
        <b/>
        <sz val="11"/>
        <color theme="1"/>
        <rFont val="Arial"/>
        <family val="2"/>
      </rPr>
      <t>Evaluación y seguimiento</t>
    </r>
    <r>
      <rPr>
        <sz val="11"/>
        <color theme="1"/>
        <rFont val="Arial"/>
        <family val="2"/>
      </rPr>
      <t xml:space="preserve">: Seguimiento a los instrumentos de gestión con corte a marzo, junio, septiembre y diciembre. Al área se le solicitó información la cual fue suministrada oportunamente, en forma clara, que tuvo que ver con planes de mejoramiento, interno y externo, indicadores de riesgo y calidad.
</t>
    </r>
  </si>
  <si>
    <r>
      <t xml:space="preserve">Durante el año se observa que el objetivo del indicador, </t>
    </r>
    <r>
      <rPr>
        <b/>
        <sz val="11"/>
        <color theme="1"/>
        <rFont val="Arial"/>
        <family val="2"/>
      </rPr>
      <t>se cumplió</t>
    </r>
    <r>
      <rPr>
        <sz val="11"/>
        <color theme="1"/>
        <rFont val="Arial"/>
        <family val="2"/>
      </rPr>
      <t xml:space="preserve">, teniendo en cuenta que se logro conservar por debajo o igual al </t>
    </r>
    <r>
      <rPr>
        <b/>
        <sz val="11"/>
        <color theme="1"/>
        <rFont val="Arial"/>
        <family val="2"/>
      </rPr>
      <t>15%</t>
    </r>
    <r>
      <rPr>
        <sz val="11"/>
        <color theme="1"/>
        <rFont val="Arial"/>
        <family val="2"/>
      </rPr>
      <t xml:space="preserve"> los procesos de </t>
    </r>
    <r>
      <rPr>
        <b/>
        <sz val="11"/>
        <color theme="1"/>
        <rFont val="Arial"/>
        <family val="2"/>
      </rPr>
      <t>mínima cuantía</t>
    </r>
    <r>
      <rPr>
        <sz val="11"/>
        <color theme="1"/>
        <rFont val="Arial"/>
        <family val="2"/>
      </rPr>
      <t xml:space="preserve"> requeridos por precios artificialmente bajos que consistía en no superar este porcentaje. Los resultados fueron por trimestre 9%, 8%, 15% y 18%. solo uno no lo logro. </t>
    </r>
  </si>
  <si>
    <t>(Número de Procesos de Obra (todas las subdirecciones) tramitados en oportunidad al recibo del memorando con la solicitud estudio del sector (20 - Días)) / (Número de procesos de obra recibidos ) x 100</t>
  </si>
  <si>
    <t>Número de Procesos diferentes a obra tramitados en oportunidad al recibo del memorando con la solicitud estudio del sector (10 - Días hábiles)) / (Número de procesos recibidos diferentes a obra ) x 100</t>
  </si>
  <si>
    <t>Establecer una línea base para los procesos diferentes a MINIMA CUANTIA con precios artificialmente bajos</t>
  </si>
  <si>
    <t xml:space="preserve">Este indicador tiene como medición los siguiente "Teniendo en cuenta los procesos realizados en el 2018 diferentes a Mínima Cuantía,  Se estableció  su línea base." </t>
  </si>
  <si>
    <t>Solicitud información contrato 4212/2016 y 4188/2016 de apoyo logístico y acompañamiento visita a parques, remitente Nelly Yolanda Moya Ángel, 157072, 30/05/2018,  2 días de extemporaneidad. Área de Estudios Económicos. Se considera que al contestar en forma extemporánea la información solicitada se califica con 80%</t>
  </si>
  <si>
    <r>
      <t xml:space="preserve">6. EVALUACION DE LA OFICINA DE CONTROL INTERNO A LOS COMPROMISOS DE LA DEPENDENCIA:
</t>
    </r>
    <r>
      <rPr>
        <sz val="11"/>
        <color theme="1"/>
        <rFont val="Arial"/>
        <family val="2"/>
      </rPr>
      <t xml:space="preserve">Teniendo en cuenta los resultados anteriores, la Oficina de Control Interno concluye que esta Dependencia de apoyo realizó una gestión </t>
    </r>
    <r>
      <rPr>
        <b/>
        <sz val="11"/>
        <color theme="1"/>
        <rFont val="Arial"/>
        <family val="2"/>
      </rPr>
      <t>SOBRESALIENTE</t>
    </r>
    <r>
      <rPr>
        <sz val="11"/>
        <color theme="1"/>
        <rFont val="Arial"/>
        <family val="2"/>
      </rPr>
      <t xml:space="preserve"> durante 2018; la gestión presentó algunas debilidades que influyeron en algunas actividades principalmente por que el indicador de riesgos administrados en la vigencia no logro la meta en dos mediciones y por que algunos indicadores de gestión de calidad formulados no lograron la meta. Así las cosas, esta Dependencia obtuvo una calificación final de 96.9%
</t>
    </r>
    <r>
      <rPr>
        <sz val="11"/>
        <rFont val="Arial"/>
        <family val="2"/>
      </rPr>
      <t>En relación con la distribución de funcionarios de carrera administrativa, se logró establecer que esta dependencia cuenta con una (2) empleados, cuya incidencia en la toma de decisiones sobre la gestión de la dependencia para 2018 fue la siguiente:
Incidencia directa: 1 profesional
Incidencia indirecta: 1 asistencial.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</si>
  <si>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rPr>
        <b/>
        <sz val="11"/>
        <rFont val="Arial"/>
        <family val="2"/>
      </rPr>
      <t xml:space="preserve">
ROSALBA GUZMAN GUZMAN</t>
    </r>
    <r>
      <rPr>
        <sz val="11"/>
        <rFont val="Arial"/>
        <family val="2"/>
      </rPr>
      <t xml:space="preserve">
Jefe Oficina de Control Interno
</t>
    </r>
    <r>
      <rPr>
        <sz val="10"/>
        <rFont val="Arial"/>
        <family val="2"/>
      </rPr>
      <t xml:space="preserve">Este documento (para efecto de publicación) es una copia del original, el cual reposa en la Oficina de Control Interno y obra con las firmas correspondientes; puede ser solicitado en la Oficina de Control Interno del IDRD. 
ORFEO – Rad 053503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</si>
</sst>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1"/>
      <color theme="1"/>
      <name val="Calibri"/>
      <family val="2"/>
      <scheme val="minor"/>
    </font>
    <font>
      <sz val="10"/>
      <color theme="1"/>
      <name val="Arial"/>
      <family val="2"/>
    </font>
    <font>
      <sz val="10"/>
      <name val="Arial"/>
      <family val="2"/>
    </font>
    <font>
      <b/>
      <sz val="9"/>
      <color indexed="81"/>
      <name val="Tahoma"/>
      <family val="2"/>
    </font>
    <font>
      <sz val="9"/>
      <color indexed="81"/>
      <name val="Tahoma"/>
      <family val="2"/>
    </font>
    <font>
      <sz val="11"/>
      <color theme="1"/>
      <name val="Calibri"/>
      <family val="2"/>
      <scheme val="minor"/>
    </font>
    <font>
      <b/>
      <sz val="11"/>
      <color theme="1"/>
      <name val="Arial"/>
      <family val="2"/>
    </font>
    <font>
      <b/>
      <u/>
      <sz val="11"/>
      <color theme="1"/>
      <name val="Arial"/>
      <family val="2"/>
    </font>
    <font>
      <sz val="11"/>
      <color theme="1"/>
      <name val="Arial"/>
      <family val="2"/>
    </font>
    <font>
      <b/>
      <sz val="11"/>
      <name val="Arial"/>
      <family val="2"/>
    </font>
    <font>
      <b/>
      <sz val="11"/>
      <color rgb="FFFF0000"/>
      <name val="Arial"/>
      <family val="2"/>
    </font>
    <font>
      <sz val="11"/>
      <color rgb="FFFF0000"/>
      <name val="Arial"/>
      <family val="2"/>
    </font>
    <font>
      <sz val="11"/>
      <name val="Arial"/>
      <family val="2"/>
    </font>
    <font>
      <sz val="11"/>
      <color indexed="8"/>
      <name val="Arial"/>
      <family val="2"/>
    </font>
    <font>
      <b/>
      <sz val="11"/>
      <color theme="9" tint="0.59999389629810485"/>
      <name val="Arial"/>
      <family val="2"/>
    </font>
    <font>
      <sz val="11"/>
      <color theme="0"/>
      <name val="Arial"/>
      <family val="2"/>
    </font>
    <font>
      <sz val="11"/>
      <color rgb="FF000000"/>
      <name val="Arial"/>
      <family val="2"/>
    </font>
    <font>
      <sz val="11"/>
      <color rgb="FF333333"/>
      <name val="Arial"/>
      <family val="2"/>
    </font>
    <font>
      <sz val="11"/>
      <color theme="4" tint="0.39997558519241921"/>
      <name val="Arial"/>
      <family val="2"/>
    </font>
    <font>
      <b/>
      <sz val="15"/>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63">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pplyBorder="1" applyAlignment="1">
      <alignment vertical="center" wrapText="1"/>
    </xf>
    <xf numFmtId="0" fontId="1" fillId="2" borderId="0" xfId="0" applyFont="1" applyFill="1" applyBorder="1" applyAlignment="1">
      <alignment vertical="center" wrapText="1"/>
    </xf>
    <xf numFmtId="0" fontId="1" fillId="0" borderId="0" xfId="0" applyFont="1" applyFill="1" applyAlignment="1">
      <alignment vertical="center" wrapText="1"/>
    </xf>
    <xf numFmtId="9" fontId="1" fillId="2" borderId="0" xfId="0" applyNumberFormat="1" applyFont="1" applyFill="1" applyAlignment="1">
      <alignment vertical="center" wrapText="1"/>
    </xf>
    <xf numFmtId="10" fontId="1" fillId="2" borderId="0" xfId="1" applyNumberFormat="1" applyFont="1" applyFill="1" applyAlignment="1">
      <alignment vertical="center" wrapText="1"/>
    </xf>
    <xf numFmtId="164" fontId="1" fillId="2" borderId="0" xfId="0" applyNumberFormat="1" applyFont="1" applyFill="1" applyAlignment="1">
      <alignment vertical="center" wrapText="1"/>
    </xf>
    <xf numFmtId="0" fontId="1" fillId="0" borderId="0" xfId="1" applyNumberFormat="1" applyFont="1" applyBorder="1" applyAlignment="1">
      <alignment vertical="center" wrapText="1"/>
    </xf>
    <xf numFmtId="0" fontId="1" fillId="2" borderId="0" xfId="1" applyNumberFormat="1" applyFont="1" applyFill="1" applyAlignment="1">
      <alignment vertical="center" wrapText="1"/>
    </xf>
    <xf numFmtId="165" fontId="1" fillId="2" borderId="0" xfId="0" applyNumberFormat="1" applyFont="1" applyFill="1" applyAlignment="1">
      <alignment vertical="center" wrapText="1"/>
    </xf>
    <xf numFmtId="9" fontId="1" fillId="0" borderId="0" xfId="1" applyNumberFormat="1" applyFont="1" applyBorder="1" applyAlignment="1">
      <alignment vertical="center" wrapText="1"/>
    </xf>
    <xf numFmtId="10" fontId="1" fillId="0" borderId="0" xfId="1" applyNumberFormat="1" applyFont="1" applyBorder="1" applyAlignment="1">
      <alignment vertical="center" wrapText="1"/>
    </xf>
    <xf numFmtId="9" fontId="1" fillId="0" borderId="0" xfId="0" applyNumberFormat="1"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Alignment="1">
      <alignment vertical="center" wrapText="1"/>
    </xf>
    <xf numFmtId="0" fontId="6"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2" fillId="3" borderId="1" xfId="0" applyFont="1" applyFill="1" applyBorder="1" applyAlignment="1" applyProtection="1">
      <alignment horizontal="justify" vertical="center" wrapText="1"/>
    </xf>
    <xf numFmtId="9" fontId="8" fillId="0" borderId="1" xfId="0" applyNumberFormat="1" applyFont="1" applyBorder="1" applyAlignment="1">
      <alignment horizontal="center" vertical="center" wrapText="1"/>
    </xf>
    <xf numFmtId="9" fontId="13" fillId="3" borderId="1" xfId="0" applyNumberFormat="1" applyFont="1" applyFill="1" applyBorder="1" applyAlignment="1" applyProtection="1">
      <alignment horizontal="justify" vertical="center" wrapText="1"/>
    </xf>
    <xf numFmtId="0" fontId="16" fillId="2" borderId="1" xfId="0" applyFont="1" applyFill="1" applyBorder="1" applyAlignment="1">
      <alignment horizontal="center" vertical="center" wrapText="1"/>
    </xf>
    <xf numFmtId="9" fontId="12" fillId="2" borderId="1" xfId="1" applyFont="1" applyFill="1" applyBorder="1" applyAlignment="1">
      <alignment horizontal="center" vertical="center" wrapText="1"/>
    </xf>
    <xf numFmtId="0" fontId="17" fillId="6" borderId="1" xfId="0" applyFont="1" applyFill="1" applyBorder="1" applyAlignment="1">
      <alignment vertical="center" wrapText="1"/>
    </xf>
    <xf numFmtId="9" fontId="8" fillId="2" borderId="1" xfId="1" applyFont="1" applyFill="1" applyBorder="1" applyAlignment="1">
      <alignment horizontal="center" vertical="center" wrapText="1"/>
    </xf>
    <xf numFmtId="9" fontId="6" fillId="5" borderId="5" xfId="1" applyNumberFormat="1" applyFont="1" applyFill="1" applyBorder="1" applyAlignment="1">
      <alignment vertical="center" wrapText="1"/>
    </xf>
    <xf numFmtId="10" fontId="14" fillId="5" borderId="3" xfId="1" applyNumberFormat="1" applyFont="1" applyFill="1" applyBorder="1" applyAlignment="1">
      <alignment vertical="center" wrapText="1"/>
    </xf>
    <xf numFmtId="9" fontId="8" fillId="7" borderId="5" xfId="1" applyNumberFormat="1" applyFont="1" applyFill="1" applyBorder="1" applyAlignment="1">
      <alignment vertical="center" wrapText="1"/>
    </xf>
    <xf numFmtId="9" fontId="18" fillId="7" borderId="3" xfId="0" applyNumberFormat="1" applyFont="1" applyFill="1" applyBorder="1" applyAlignment="1">
      <alignment vertical="center" wrapText="1"/>
    </xf>
    <xf numFmtId="9" fontId="15" fillId="0" borderId="4" xfId="0" applyNumberFormat="1" applyFont="1" applyFill="1" applyBorder="1" applyAlignment="1">
      <alignment vertical="center" wrapText="1"/>
    </xf>
    <xf numFmtId="9" fontId="6" fillId="0" borderId="5" xfId="0" applyNumberFormat="1" applyFont="1" applyFill="1" applyBorder="1" applyAlignment="1">
      <alignment vertical="center" wrapText="1"/>
    </xf>
    <xf numFmtId="9" fontId="8" fillId="0" borderId="3" xfId="0" applyNumberFormat="1" applyFont="1" applyFill="1" applyBorder="1" applyAlignment="1">
      <alignment vertical="center" wrapText="1"/>
    </xf>
    <xf numFmtId="164" fontId="8" fillId="7" borderId="5" xfId="1" applyNumberFormat="1" applyFont="1" applyFill="1" applyBorder="1" applyAlignment="1">
      <alignment vertical="center" wrapText="1"/>
    </xf>
    <xf numFmtId="164" fontId="14" fillId="5" borderId="3" xfId="0" applyNumberFormat="1" applyFont="1" applyFill="1" applyBorder="1" applyAlignment="1">
      <alignment horizontal="right" vertical="center" wrapText="1"/>
    </xf>
    <xf numFmtId="164" fontId="6" fillId="5" borderId="5" xfId="0" applyNumberFormat="1" applyFont="1" applyFill="1" applyBorder="1" applyAlignment="1">
      <alignment horizontal="right" vertical="center" wrapText="1"/>
    </xf>
    <xf numFmtId="164" fontId="19" fillId="4"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8" fillId="7" borderId="1" xfId="0" applyFont="1" applyFill="1" applyBorder="1" applyAlignment="1">
      <alignment horizontal="left" vertical="center" wrapText="1"/>
    </xf>
    <xf numFmtId="0" fontId="8" fillId="7" borderId="4"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4" borderId="1" xfId="0" applyFont="1" applyFill="1" applyBorder="1" applyAlignment="1">
      <alignment horizontal="right" vertical="center" wrapText="1"/>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left" vertical="center" wrapText="1"/>
    </xf>
    <xf numFmtId="164" fontId="8" fillId="2" borderId="1" xfId="1"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2" borderId="1" xfId="0" applyFont="1" applyFill="1" applyBorder="1" applyAlignment="1">
      <alignment horizontal="justify" vertical="center" wrapText="1"/>
    </xf>
    <xf numFmtId="0" fontId="1" fillId="0" borderId="2" xfId="0" applyFont="1" applyBorder="1" applyAlignment="1">
      <alignment horizontal="center" vertical="center" wrapText="1"/>
    </xf>
    <xf numFmtId="0" fontId="6" fillId="4" borderId="1" xfId="0" applyFont="1" applyFill="1" applyBorder="1" applyAlignment="1">
      <alignment horizontal="left" vertical="center" wrapText="1"/>
    </xf>
    <xf numFmtId="9" fontId="6" fillId="4" borderId="1" xfId="0" applyNumberFormat="1" applyFont="1" applyFill="1" applyBorder="1" applyAlignment="1">
      <alignment horizontal="righ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2" fillId="0" borderId="1"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D5AFFF"/>
      <color rgb="FFCE02A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2242641</xdr:colOff>
      <xdr:row>0</xdr:row>
      <xdr:rowOff>48659</xdr:rowOff>
    </xdr:from>
    <xdr:ext cx="923925" cy="839290"/>
    <xdr:pic>
      <xdr:nvPicPr>
        <xdr:cNvPr id="2" name="Imagen 1">
          <a:extLst>
            <a:ext uri="{FF2B5EF4-FFF2-40B4-BE49-F238E27FC236}">
              <a16:creationId xmlns:a16="http://schemas.microsoft.com/office/drawing/2014/main" id="{43DB9CFF-37D9-48F4-AD92-A38327E153E7}"/>
            </a:ext>
          </a:extLst>
        </xdr:cNvPr>
        <xdr:cNvPicPr>
          <a:picLocks noChangeAspect="1"/>
        </xdr:cNvPicPr>
      </xdr:nvPicPr>
      <xdr:blipFill>
        <a:blip xmlns:r="http://schemas.openxmlformats.org/officeDocument/2006/relationships" r:embed="rId1"/>
        <a:stretch>
          <a:fillRect/>
        </a:stretch>
      </xdr:blipFill>
      <xdr:spPr>
        <a:xfrm>
          <a:off x="6668965" y="362424"/>
          <a:ext cx="923925" cy="83929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5:S90"/>
  <sheetViews>
    <sheetView tabSelected="1" topLeftCell="A55" zoomScaleNormal="100" zoomScaleSheetLayoutView="85" workbookViewId="0">
      <selection activeCell="B80" sqref="B80:H86"/>
    </sheetView>
  </sheetViews>
  <sheetFormatPr baseColWidth="10" defaultRowHeight="12.75" x14ac:dyDescent="0.25"/>
  <cols>
    <col min="1" max="1" width="18" style="1" customWidth="1"/>
    <col min="2" max="2" width="21.42578125" style="1" customWidth="1"/>
    <col min="3" max="3" width="26.85546875" style="1" customWidth="1"/>
    <col min="4" max="4" width="38" style="1" customWidth="1"/>
    <col min="5" max="5" width="16.140625" style="1" customWidth="1"/>
    <col min="6" max="6" width="19.28515625" style="1" customWidth="1"/>
    <col min="7" max="7" width="22.42578125" style="1" customWidth="1"/>
    <col min="8" max="8" width="55.140625" style="1" customWidth="1"/>
    <col min="9" max="16384" width="11.42578125" style="1"/>
  </cols>
  <sheetData>
    <row r="5" spans="1:8" x14ac:dyDescent="0.25">
      <c r="E5" s="17"/>
    </row>
    <row r="7" spans="1:8" ht="15" customHeight="1" x14ac:dyDescent="0.25">
      <c r="A7" s="59" t="s">
        <v>12</v>
      </c>
      <c r="B7" s="59"/>
      <c r="C7" s="59"/>
      <c r="D7" s="59"/>
      <c r="E7" s="59"/>
      <c r="F7" s="59"/>
      <c r="G7" s="59"/>
      <c r="H7" s="59"/>
    </row>
    <row r="8" spans="1:8" ht="12.75" customHeight="1" x14ac:dyDescent="0.25">
      <c r="A8" s="59"/>
      <c r="B8" s="59"/>
      <c r="C8" s="59"/>
      <c r="D8" s="59"/>
      <c r="E8" s="59"/>
      <c r="F8" s="59"/>
      <c r="G8" s="59"/>
      <c r="H8" s="59"/>
    </row>
    <row r="9" spans="1:8" ht="15" x14ac:dyDescent="0.25">
      <c r="A9" s="60" t="s">
        <v>11</v>
      </c>
      <c r="B9" s="60"/>
      <c r="C9" s="60"/>
      <c r="D9" s="60"/>
      <c r="E9" s="60"/>
      <c r="F9" s="60"/>
      <c r="G9" s="60"/>
      <c r="H9" s="60"/>
    </row>
    <row r="10" spans="1:8" ht="15" x14ac:dyDescent="0.25">
      <c r="A10" s="59" t="s">
        <v>10</v>
      </c>
      <c r="B10" s="59"/>
      <c r="C10" s="59"/>
      <c r="D10" s="59"/>
      <c r="E10" s="59"/>
      <c r="F10" s="59"/>
      <c r="G10" s="59"/>
      <c r="H10" s="59"/>
    </row>
    <row r="11" spans="1:8" ht="15" x14ac:dyDescent="0.25">
      <c r="A11" s="59" t="s">
        <v>9</v>
      </c>
      <c r="B11" s="59"/>
      <c r="C11" s="59"/>
      <c r="D11" s="59"/>
      <c r="E11" s="59"/>
      <c r="F11" s="59"/>
      <c r="G11" s="59"/>
      <c r="H11" s="59"/>
    </row>
    <row r="12" spans="1:8" ht="14.25" x14ac:dyDescent="0.25">
      <c r="A12" s="61" t="s">
        <v>8</v>
      </c>
      <c r="B12" s="61"/>
      <c r="C12" s="61"/>
      <c r="D12" s="61"/>
      <c r="E12" s="61"/>
      <c r="F12" s="61"/>
      <c r="G12" s="61"/>
      <c r="H12" s="61"/>
    </row>
    <row r="13" spans="1:8" ht="24" customHeight="1" x14ac:dyDescent="0.25">
      <c r="A13" s="38" t="s">
        <v>52</v>
      </c>
      <c r="B13" s="57"/>
      <c r="C13" s="57"/>
      <c r="D13" s="57"/>
      <c r="E13" s="38" t="s">
        <v>72</v>
      </c>
      <c r="F13" s="57"/>
      <c r="G13" s="57"/>
      <c r="H13" s="57"/>
    </row>
    <row r="14" spans="1:8" ht="54.75" customHeight="1" x14ac:dyDescent="0.25">
      <c r="A14" s="58" t="s">
        <v>73</v>
      </c>
      <c r="B14" s="58"/>
      <c r="C14" s="58"/>
      <c r="D14" s="58"/>
      <c r="E14" s="58"/>
      <c r="F14" s="58"/>
      <c r="G14" s="58"/>
      <c r="H14" s="58"/>
    </row>
    <row r="15" spans="1:8" ht="10.5" customHeight="1" x14ac:dyDescent="0.25">
      <c r="A15" s="38"/>
      <c r="B15" s="57"/>
      <c r="C15" s="57"/>
      <c r="D15" s="57"/>
      <c r="E15" s="57"/>
      <c r="F15" s="57"/>
      <c r="G15" s="57"/>
      <c r="H15" s="57"/>
    </row>
    <row r="16" spans="1:8" ht="24" customHeight="1" x14ac:dyDescent="0.25">
      <c r="A16" s="50" t="s">
        <v>7</v>
      </c>
      <c r="B16" s="50"/>
      <c r="C16" s="50"/>
      <c r="D16" s="50" t="s">
        <v>6</v>
      </c>
      <c r="E16" s="50"/>
      <c r="F16" s="50"/>
      <c r="G16" s="50"/>
      <c r="H16" s="50"/>
    </row>
    <row r="17" spans="1:19" ht="29.25" customHeight="1" x14ac:dyDescent="0.25">
      <c r="A17" s="50"/>
      <c r="B17" s="50"/>
      <c r="C17" s="50"/>
      <c r="D17" s="18" t="s">
        <v>5</v>
      </c>
      <c r="E17" s="18" t="s">
        <v>13</v>
      </c>
      <c r="F17" s="50" t="s">
        <v>4</v>
      </c>
      <c r="G17" s="50"/>
      <c r="H17" s="50"/>
      <c r="J17" s="4"/>
      <c r="K17" s="4"/>
      <c r="L17" s="4"/>
      <c r="M17" s="4"/>
      <c r="N17" s="4"/>
      <c r="O17" s="4"/>
      <c r="P17" s="4"/>
      <c r="Q17" s="4"/>
      <c r="R17" s="4"/>
      <c r="S17" s="4"/>
    </row>
    <row r="18" spans="1:19" s="6" customFormat="1" ht="18" customHeight="1" x14ac:dyDescent="0.25">
      <c r="A18" s="55" t="s">
        <v>14</v>
      </c>
      <c r="B18" s="55"/>
      <c r="C18" s="55"/>
      <c r="D18" s="55"/>
      <c r="E18" s="55"/>
      <c r="F18" s="56">
        <v>0.5</v>
      </c>
      <c r="G18" s="43"/>
      <c r="H18" s="43"/>
      <c r="I18" s="1"/>
      <c r="J18" s="1"/>
      <c r="K18" s="1"/>
      <c r="L18" s="1"/>
      <c r="M18" s="1"/>
      <c r="N18" s="1"/>
      <c r="O18" s="1"/>
      <c r="P18" s="1"/>
    </row>
    <row r="19" spans="1:19" ht="90.75" customHeight="1" x14ac:dyDescent="0.25">
      <c r="A19" s="45" t="s">
        <v>36</v>
      </c>
      <c r="B19" s="45"/>
      <c r="C19" s="19" t="s">
        <v>53</v>
      </c>
      <c r="D19" s="20" t="s">
        <v>43</v>
      </c>
      <c r="E19" s="21">
        <v>1</v>
      </c>
      <c r="F19" s="53" t="s">
        <v>74</v>
      </c>
      <c r="G19" s="53"/>
      <c r="H19" s="53"/>
      <c r="I19" s="54"/>
      <c r="J19" s="4"/>
      <c r="K19" s="4"/>
      <c r="L19" s="4"/>
      <c r="M19" s="4"/>
      <c r="N19" s="4"/>
      <c r="O19" s="4"/>
      <c r="P19" s="4"/>
      <c r="Q19" s="4"/>
      <c r="R19" s="4"/>
      <c r="S19" s="4"/>
    </row>
    <row r="20" spans="1:19" ht="105.75" customHeight="1" x14ac:dyDescent="0.25">
      <c r="A20" s="45" t="s">
        <v>37</v>
      </c>
      <c r="B20" s="45"/>
      <c r="C20" s="19" t="s">
        <v>54</v>
      </c>
      <c r="D20" s="20" t="s">
        <v>44</v>
      </c>
      <c r="E20" s="21">
        <v>1</v>
      </c>
      <c r="F20" s="53" t="s">
        <v>75</v>
      </c>
      <c r="G20" s="53"/>
      <c r="H20" s="53"/>
      <c r="I20" s="54"/>
      <c r="J20" s="4"/>
      <c r="K20" s="4"/>
      <c r="L20" s="4"/>
      <c r="M20" s="4"/>
      <c r="N20" s="4"/>
      <c r="O20" s="4"/>
      <c r="P20" s="4"/>
      <c r="Q20" s="4"/>
      <c r="R20" s="4"/>
      <c r="S20" s="4"/>
    </row>
    <row r="21" spans="1:19" ht="87.75" customHeight="1" x14ac:dyDescent="0.25">
      <c r="A21" s="45" t="s">
        <v>38</v>
      </c>
      <c r="B21" s="45"/>
      <c r="C21" s="19" t="s">
        <v>55</v>
      </c>
      <c r="D21" s="20" t="s">
        <v>45</v>
      </c>
      <c r="E21" s="21">
        <v>1</v>
      </c>
      <c r="F21" s="53" t="s">
        <v>76</v>
      </c>
      <c r="G21" s="53"/>
      <c r="H21" s="53"/>
      <c r="I21" s="54"/>
      <c r="J21" s="4"/>
      <c r="K21" s="4"/>
      <c r="L21" s="4"/>
      <c r="M21" s="4"/>
      <c r="N21" s="4"/>
      <c r="O21" s="4"/>
      <c r="P21" s="4"/>
      <c r="Q21" s="4"/>
      <c r="R21" s="4"/>
      <c r="S21" s="4"/>
    </row>
    <row r="22" spans="1:19" ht="92.25" customHeight="1" x14ac:dyDescent="0.25">
      <c r="A22" s="45" t="s">
        <v>39</v>
      </c>
      <c r="B22" s="45"/>
      <c r="C22" s="19" t="s">
        <v>56</v>
      </c>
      <c r="D22" s="20" t="s">
        <v>3</v>
      </c>
      <c r="E22" s="21">
        <v>1</v>
      </c>
      <c r="F22" s="53" t="s">
        <v>77</v>
      </c>
      <c r="G22" s="53"/>
      <c r="H22" s="53"/>
      <c r="I22" s="54"/>
      <c r="J22" s="4"/>
      <c r="K22" s="4"/>
      <c r="L22" s="4"/>
      <c r="M22" s="4"/>
      <c r="N22" s="4"/>
      <c r="O22" s="4"/>
      <c r="P22" s="4"/>
      <c r="Q22" s="4"/>
      <c r="R22" s="4"/>
      <c r="S22" s="4"/>
    </row>
    <row r="23" spans="1:19" ht="87" customHeight="1" x14ac:dyDescent="0.25">
      <c r="A23" s="45"/>
      <c r="B23" s="45"/>
      <c r="C23" s="19" t="s">
        <v>57</v>
      </c>
      <c r="D23" s="20" t="s">
        <v>46</v>
      </c>
      <c r="E23" s="21">
        <v>1</v>
      </c>
      <c r="F23" s="53" t="s">
        <v>78</v>
      </c>
      <c r="G23" s="53"/>
      <c r="H23" s="53"/>
      <c r="I23" s="54"/>
      <c r="J23" s="4"/>
      <c r="K23" s="4"/>
      <c r="L23" s="4"/>
      <c r="M23" s="4"/>
      <c r="N23" s="4"/>
      <c r="O23" s="4"/>
      <c r="P23" s="4"/>
      <c r="Q23" s="4"/>
      <c r="R23" s="4"/>
      <c r="S23" s="4"/>
    </row>
    <row r="24" spans="1:19" ht="113.25" customHeight="1" x14ac:dyDescent="0.25">
      <c r="A24" s="45"/>
      <c r="B24" s="45"/>
      <c r="C24" s="19" t="s">
        <v>58</v>
      </c>
      <c r="D24" s="20" t="s">
        <v>47</v>
      </c>
      <c r="E24" s="21">
        <v>1</v>
      </c>
      <c r="F24" s="53" t="s">
        <v>51</v>
      </c>
      <c r="G24" s="53"/>
      <c r="H24" s="53"/>
      <c r="I24" s="54"/>
      <c r="J24" s="4"/>
      <c r="K24" s="4"/>
      <c r="L24" s="4"/>
      <c r="M24" s="4"/>
      <c r="N24" s="4"/>
      <c r="O24" s="4"/>
      <c r="P24" s="4"/>
      <c r="Q24" s="4"/>
      <c r="R24" s="4"/>
      <c r="S24" s="4"/>
    </row>
    <row r="25" spans="1:19" ht="93" customHeight="1" x14ac:dyDescent="0.25">
      <c r="A25" s="45" t="s">
        <v>40</v>
      </c>
      <c r="B25" s="45"/>
      <c r="C25" s="19" t="s">
        <v>59</v>
      </c>
      <c r="D25" s="22" t="s">
        <v>48</v>
      </c>
      <c r="E25" s="21">
        <v>1</v>
      </c>
      <c r="F25" s="53" t="s">
        <v>79</v>
      </c>
      <c r="G25" s="53"/>
      <c r="H25" s="53"/>
      <c r="I25" s="54"/>
      <c r="J25" s="4"/>
      <c r="K25" s="4"/>
      <c r="L25" s="4"/>
      <c r="M25" s="4"/>
      <c r="N25" s="4"/>
      <c r="O25" s="4"/>
      <c r="P25" s="4"/>
      <c r="Q25" s="4"/>
      <c r="R25" s="4"/>
      <c r="S25" s="4"/>
    </row>
    <row r="26" spans="1:19" ht="110.25" customHeight="1" x14ac:dyDescent="0.25">
      <c r="A26" s="45" t="s">
        <v>41</v>
      </c>
      <c r="B26" s="45"/>
      <c r="C26" s="19" t="s">
        <v>60</v>
      </c>
      <c r="D26" s="22" t="s">
        <v>49</v>
      </c>
      <c r="E26" s="21">
        <v>1</v>
      </c>
      <c r="F26" s="53" t="s">
        <v>80</v>
      </c>
      <c r="G26" s="53"/>
      <c r="H26" s="53"/>
      <c r="I26" s="16"/>
      <c r="J26" s="4"/>
      <c r="K26" s="4"/>
      <c r="L26" s="4"/>
      <c r="M26" s="4"/>
      <c r="N26" s="4"/>
      <c r="O26" s="4"/>
      <c r="P26" s="4"/>
      <c r="Q26" s="4"/>
      <c r="R26" s="4"/>
      <c r="S26" s="4"/>
    </row>
    <row r="27" spans="1:19" ht="116.25" customHeight="1" x14ac:dyDescent="0.25">
      <c r="A27" s="45" t="s">
        <v>42</v>
      </c>
      <c r="B27" s="45"/>
      <c r="C27" s="19" t="s">
        <v>61</v>
      </c>
      <c r="D27" s="22" t="s">
        <v>50</v>
      </c>
      <c r="E27" s="21">
        <v>1</v>
      </c>
      <c r="F27" s="53" t="s">
        <v>81</v>
      </c>
      <c r="G27" s="53"/>
      <c r="H27" s="53"/>
      <c r="I27" s="16"/>
      <c r="J27" s="4"/>
      <c r="K27" s="4"/>
      <c r="L27" s="4"/>
      <c r="M27" s="4"/>
      <c r="N27" s="4"/>
      <c r="O27" s="4"/>
      <c r="P27" s="4"/>
      <c r="Q27" s="4"/>
      <c r="R27" s="4"/>
      <c r="S27" s="4"/>
    </row>
    <row r="28" spans="1:19" s="6" customFormat="1" ht="15" customHeight="1" x14ac:dyDescent="0.25">
      <c r="A28" s="41" t="s">
        <v>15</v>
      </c>
      <c r="B28" s="41"/>
      <c r="C28" s="41"/>
      <c r="D28" s="41"/>
      <c r="E28" s="41"/>
      <c r="F28" s="42"/>
      <c r="G28" s="28">
        <f>AVERAGE(E19:E27)</f>
        <v>1</v>
      </c>
      <c r="H28" s="27">
        <f>(G28*50%)</f>
        <v>0.5</v>
      </c>
      <c r="I28" s="1"/>
      <c r="J28" s="1"/>
      <c r="K28" s="1"/>
      <c r="L28" s="1"/>
      <c r="M28" s="4"/>
      <c r="N28" s="4"/>
      <c r="O28" s="4"/>
      <c r="P28" s="4"/>
    </row>
    <row r="29" spans="1:19" s="6" customFormat="1" ht="18" customHeight="1" x14ac:dyDescent="0.25">
      <c r="A29" s="55" t="s">
        <v>16</v>
      </c>
      <c r="B29" s="55"/>
      <c r="C29" s="55"/>
      <c r="D29" s="55"/>
      <c r="E29" s="55"/>
      <c r="F29" s="56">
        <v>0.5</v>
      </c>
      <c r="G29" s="43"/>
      <c r="H29" s="43"/>
      <c r="I29" s="1"/>
      <c r="J29" s="2"/>
      <c r="K29" s="2"/>
      <c r="L29" s="1"/>
      <c r="M29" s="4"/>
      <c r="N29" s="4"/>
      <c r="O29" s="4"/>
      <c r="P29" s="4"/>
    </row>
    <row r="30" spans="1:19" s="2" customFormat="1" ht="192.75" customHeight="1" x14ac:dyDescent="0.25">
      <c r="A30" s="46" t="s">
        <v>66</v>
      </c>
      <c r="B30" s="46"/>
      <c r="C30" s="46"/>
      <c r="D30" s="46"/>
      <c r="E30" s="21">
        <v>0.55600000000000005</v>
      </c>
      <c r="F30" s="48" t="s">
        <v>82</v>
      </c>
      <c r="G30" s="48"/>
      <c r="H30" s="48"/>
      <c r="J30" s="5"/>
      <c r="K30" s="15"/>
      <c r="L30" s="4"/>
      <c r="M30" s="4"/>
      <c r="N30" s="4"/>
      <c r="O30" s="4"/>
      <c r="P30" s="5"/>
      <c r="Q30" s="5"/>
      <c r="R30" s="5"/>
      <c r="S30" s="5"/>
    </row>
    <row r="31" spans="1:19" s="2" customFormat="1" ht="48.75" customHeight="1" x14ac:dyDescent="0.25">
      <c r="A31" s="46" t="s">
        <v>65</v>
      </c>
      <c r="B31" s="46"/>
      <c r="C31" s="46"/>
      <c r="D31" s="46"/>
      <c r="E31" s="21">
        <v>0</v>
      </c>
      <c r="F31" s="48" t="s">
        <v>64</v>
      </c>
      <c r="G31" s="48"/>
      <c r="H31" s="48"/>
      <c r="I31" s="2">
        <f>1/1</f>
        <v>1</v>
      </c>
      <c r="J31" s="5"/>
      <c r="K31" s="4"/>
      <c r="L31" s="4"/>
      <c r="M31" s="4"/>
      <c r="N31" s="4"/>
      <c r="O31" s="4"/>
      <c r="P31" s="5"/>
      <c r="Q31" s="5"/>
      <c r="R31" s="5"/>
      <c r="S31" s="5"/>
    </row>
    <row r="32" spans="1:19" s="2" customFormat="1" ht="169.5" customHeight="1" x14ac:dyDescent="0.25">
      <c r="A32" s="46" t="s">
        <v>67</v>
      </c>
      <c r="B32" s="46"/>
      <c r="C32" s="46"/>
      <c r="D32" s="46"/>
      <c r="E32" s="21">
        <v>0.111</v>
      </c>
      <c r="F32" s="48" t="s">
        <v>68</v>
      </c>
      <c r="G32" s="48"/>
      <c r="H32" s="48"/>
      <c r="I32" s="2">
        <f>12/12</f>
        <v>1</v>
      </c>
      <c r="J32" s="5"/>
      <c r="K32" s="4"/>
      <c r="L32" s="4"/>
      <c r="M32" s="4"/>
      <c r="N32" s="4"/>
      <c r="O32" s="4"/>
      <c r="P32" s="5"/>
      <c r="Q32" s="5"/>
      <c r="R32" s="5"/>
      <c r="S32" s="5"/>
    </row>
    <row r="33" spans="1:19" s="6" customFormat="1" ht="15" customHeight="1" x14ac:dyDescent="0.25">
      <c r="A33" s="49" t="s">
        <v>2</v>
      </c>
      <c r="B33" s="49"/>
      <c r="C33" s="49"/>
      <c r="D33" s="49"/>
      <c r="E33" s="49"/>
      <c r="F33" s="31">
        <v>0.15</v>
      </c>
      <c r="G33" s="33"/>
      <c r="H33" s="32">
        <v>0.16700000000000001</v>
      </c>
      <c r="I33" s="7"/>
      <c r="J33" s="7"/>
      <c r="K33" s="2"/>
      <c r="L33" s="2"/>
      <c r="M33" s="4"/>
      <c r="N33" s="4"/>
      <c r="O33" s="4"/>
      <c r="P33" s="4"/>
    </row>
    <row r="34" spans="1:19" s="6" customFormat="1" ht="34.5" customHeight="1" x14ac:dyDescent="0.25">
      <c r="A34" s="50" t="s">
        <v>17</v>
      </c>
      <c r="B34" s="52"/>
      <c r="C34" s="52"/>
      <c r="D34" s="18" t="s">
        <v>18</v>
      </c>
      <c r="E34" s="18" t="s">
        <v>19</v>
      </c>
      <c r="F34" s="50" t="s">
        <v>20</v>
      </c>
      <c r="G34" s="50"/>
      <c r="H34" s="50"/>
      <c r="I34" s="2"/>
      <c r="J34" s="2"/>
      <c r="K34" s="2"/>
      <c r="L34" s="2"/>
      <c r="M34" s="4"/>
      <c r="N34" s="4"/>
      <c r="O34" s="4"/>
      <c r="P34" s="4"/>
    </row>
    <row r="35" spans="1:19" s="2" customFormat="1" ht="126.75" customHeight="1" x14ac:dyDescent="0.25">
      <c r="A35" s="48" t="s">
        <v>29</v>
      </c>
      <c r="B35" s="48"/>
      <c r="C35" s="48"/>
      <c r="D35" s="23" t="s">
        <v>34</v>
      </c>
      <c r="E35" s="24">
        <v>0.75</v>
      </c>
      <c r="F35" s="48" t="s">
        <v>35</v>
      </c>
      <c r="G35" s="48"/>
      <c r="H35" s="48"/>
      <c r="I35" s="2" t="s">
        <v>28</v>
      </c>
      <c r="J35" s="5"/>
      <c r="K35" s="4"/>
      <c r="L35" s="4"/>
      <c r="M35" s="4"/>
      <c r="N35" s="4"/>
      <c r="O35" s="4"/>
      <c r="P35" s="5"/>
      <c r="Q35" s="5"/>
      <c r="R35" s="5"/>
      <c r="S35" s="5"/>
    </row>
    <row r="36" spans="1:19" s="6" customFormat="1" ht="15" customHeight="1" x14ac:dyDescent="0.25">
      <c r="A36" s="39" t="s">
        <v>21</v>
      </c>
      <c r="B36" s="39"/>
      <c r="C36" s="39"/>
      <c r="D36" s="39"/>
      <c r="E36" s="39"/>
      <c r="F36" s="40"/>
      <c r="G36" s="30">
        <f>AVERAGEA(E35:E35)</f>
        <v>0.75</v>
      </c>
      <c r="H36" s="29">
        <f>G36*H33</f>
        <v>0.12525</v>
      </c>
      <c r="I36" s="2"/>
      <c r="J36" s="2"/>
      <c r="K36" s="2"/>
      <c r="L36" s="2"/>
      <c r="M36" s="4"/>
      <c r="N36" s="4"/>
      <c r="O36" s="4"/>
      <c r="P36" s="4"/>
    </row>
    <row r="37" spans="1:19" s="6" customFormat="1" ht="15" customHeight="1" x14ac:dyDescent="0.25">
      <c r="A37" s="49" t="s">
        <v>22</v>
      </c>
      <c r="B37" s="49"/>
      <c r="C37" s="49"/>
      <c r="D37" s="49"/>
      <c r="E37" s="49"/>
      <c r="F37" s="31">
        <v>0.1</v>
      </c>
      <c r="G37" s="33"/>
      <c r="H37" s="32">
        <v>0.111</v>
      </c>
      <c r="I37" s="7"/>
      <c r="J37" s="2"/>
      <c r="K37" s="2"/>
      <c r="L37" s="2"/>
      <c r="M37" s="4"/>
      <c r="N37" s="4"/>
      <c r="O37" s="4"/>
      <c r="P37" s="4"/>
    </row>
    <row r="38" spans="1:19" s="6" customFormat="1" ht="40.5" customHeight="1" x14ac:dyDescent="0.25">
      <c r="A38" s="50" t="s">
        <v>17</v>
      </c>
      <c r="B38" s="52"/>
      <c r="C38" s="52"/>
      <c r="D38" s="18" t="s">
        <v>18</v>
      </c>
      <c r="E38" s="18" t="s">
        <v>19</v>
      </c>
      <c r="F38" s="50" t="s">
        <v>20</v>
      </c>
      <c r="G38" s="50"/>
      <c r="H38" s="50"/>
      <c r="I38" s="7"/>
      <c r="J38" s="2"/>
      <c r="K38" s="2"/>
      <c r="L38" s="2"/>
      <c r="M38" s="4"/>
      <c r="N38" s="4"/>
      <c r="O38" s="4"/>
      <c r="P38" s="4"/>
    </row>
    <row r="39" spans="1:19" s="2" customFormat="1" ht="96" customHeight="1" x14ac:dyDescent="0.25">
      <c r="A39" s="48" t="s">
        <v>30</v>
      </c>
      <c r="B39" s="48"/>
      <c r="C39" s="48"/>
      <c r="D39" s="25" t="s">
        <v>33</v>
      </c>
      <c r="E39" s="26">
        <v>0.9</v>
      </c>
      <c r="F39" s="48" t="s">
        <v>83</v>
      </c>
      <c r="G39" s="48"/>
      <c r="H39" s="48"/>
      <c r="J39" s="5"/>
      <c r="K39" s="4"/>
      <c r="L39" s="4"/>
      <c r="M39" s="4"/>
      <c r="N39" s="4"/>
      <c r="O39" s="4"/>
      <c r="P39" s="5"/>
      <c r="Q39" s="5"/>
      <c r="R39" s="5"/>
      <c r="S39" s="5"/>
    </row>
    <row r="40" spans="1:19" s="2" customFormat="1" ht="87.75" customHeight="1" x14ac:dyDescent="0.25">
      <c r="A40" s="48" t="s">
        <v>31</v>
      </c>
      <c r="B40" s="48"/>
      <c r="C40" s="48"/>
      <c r="D40" s="25" t="s">
        <v>84</v>
      </c>
      <c r="E40" s="26">
        <v>0.9</v>
      </c>
      <c r="F40" s="48" t="s">
        <v>62</v>
      </c>
      <c r="G40" s="48"/>
      <c r="H40" s="48"/>
      <c r="J40" s="5"/>
      <c r="K40" s="4"/>
      <c r="L40" s="4"/>
      <c r="M40" s="4"/>
      <c r="N40" s="4"/>
      <c r="O40" s="4"/>
      <c r="P40" s="5"/>
      <c r="Q40" s="5"/>
      <c r="R40" s="5"/>
      <c r="S40" s="5"/>
    </row>
    <row r="41" spans="1:19" s="2" customFormat="1" ht="87" customHeight="1" x14ac:dyDescent="0.25">
      <c r="A41" s="48" t="s">
        <v>32</v>
      </c>
      <c r="B41" s="48"/>
      <c r="C41" s="48"/>
      <c r="D41" s="25" t="s">
        <v>85</v>
      </c>
      <c r="E41" s="26">
        <v>0.6</v>
      </c>
      <c r="F41" s="48" t="s">
        <v>63</v>
      </c>
      <c r="G41" s="48"/>
      <c r="H41" s="48"/>
      <c r="J41" s="5"/>
      <c r="K41" s="4"/>
      <c r="L41" s="4"/>
      <c r="M41" s="4"/>
      <c r="N41" s="4"/>
      <c r="O41" s="4"/>
      <c r="P41" s="5"/>
      <c r="Q41" s="5"/>
      <c r="R41" s="5"/>
      <c r="S41" s="5"/>
    </row>
    <row r="42" spans="1:19" s="2" customFormat="1" ht="69.75" customHeight="1" x14ac:dyDescent="0.25">
      <c r="A42" s="48" t="s">
        <v>86</v>
      </c>
      <c r="B42" s="48"/>
      <c r="C42" s="48"/>
      <c r="D42" s="25" t="s">
        <v>86</v>
      </c>
      <c r="E42" s="26">
        <v>1</v>
      </c>
      <c r="F42" s="48" t="s">
        <v>87</v>
      </c>
      <c r="G42" s="48"/>
      <c r="H42" s="48"/>
      <c r="J42" s="5"/>
      <c r="K42" s="4"/>
      <c r="L42" s="4"/>
      <c r="M42" s="4"/>
      <c r="N42" s="4"/>
      <c r="O42" s="4"/>
      <c r="P42" s="5"/>
      <c r="Q42" s="5"/>
      <c r="R42" s="5"/>
      <c r="S42" s="5"/>
    </row>
    <row r="43" spans="1:19" s="6" customFormat="1" ht="15" customHeight="1" x14ac:dyDescent="0.25">
      <c r="A43" s="39" t="s">
        <v>23</v>
      </c>
      <c r="B43" s="39"/>
      <c r="C43" s="39"/>
      <c r="D43" s="39"/>
      <c r="E43" s="39"/>
      <c r="F43" s="40"/>
      <c r="G43" s="30">
        <f>AVERAGEA(E39:E42)</f>
        <v>0.85</v>
      </c>
      <c r="H43" s="29">
        <f>G43*H37</f>
        <v>9.4350000000000003E-2</v>
      </c>
      <c r="I43" s="8"/>
      <c r="J43" s="2"/>
      <c r="K43" s="13"/>
      <c r="L43" s="7"/>
      <c r="M43" s="4"/>
      <c r="N43" s="4"/>
      <c r="O43" s="4"/>
      <c r="P43" s="4"/>
    </row>
    <row r="44" spans="1:19" s="6" customFormat="1" ht="15" customHeight="1" x14ac:dyDescent="0.25">
      <c r="A44" s="49" t="s">
        <v>1</v>
      </c>
      <c r="B44" s="49"/>
      <c r="C44" s="49"/>
      <c r="D44" s="49"/>
      <c r="E44" s="49"/>
      <c r="F44" s="31">
        <v>0.05</v>
      </c>
      <c r="G44" s="33"/>
      <c r="H44" s="32">
        <v>5.6000000000000001E-2</v>
      </c>
      <c r="I44" s="7"/>
      <c r="J44" s="2"/>
      <c r="K44" s="14"/>
      <c r="L44" s="2"/>
      <c r="M44" s="4"/>
      <c r="N44" s="4"/>
      <c r="O44" s="4"/>
      <c r="P44" s="4"/>
    </row>
    <row r="45" spans="1:19" s="6" customFormat="1" ht="15" customHeight="1" x14ac:dyDescent="0.25">
      <c r="A45" s="50" t="s">
        <v>17</v>
      </c>
      <c r="B45" s="50"/>
      <c r="C45" s="50"/>
      <c r="D45" s="51" t="s">
        <v>24</v>
      </c>
      <c r="E45" s="51"/>
      <c r="F45" s="51" t="s">
        <v>25</v>
      </c>
      <c r="G45" s="51"/>
      <c r="H45" s="51"/>
      <c r="I45" s="2"/>
      <c r="J45" s="2"/>
      <c r="K45" s="10"/>
      <c r="L45" s="2"/>
      <c r="M45" s="4"/>
      <c r="N45" s="4"/>
      <c r="O45" s="4"/>
      <c r="P45" s="4"/>
    </row>
    <row r="46" spans="1:19" s="2" customFormat="1" ht="72.75" customHeight="1" x14ac:dyDescent="0.25">
      <c r="A46" s="46" t="s">
        <v>1</v>
      </c>
      <c r="B46" s="46"/>
      <c r="C46" s="46"/>
      <c r="D46" s="47">
        <v>0.8</v>
      </c>
      <c r="E46" s="47"/>
      <c r="F46" s="48" t="s">
        <v>88</v>
      </c>
      <c r="G46" s="48"/>
      <c r="H46" s="48"/>
      <c r="I46" s="3"/>
      <c r="J46" s="5"/>
      <c r="K46" s="10"/>
      <c r="L46" s="4"/>
      <c r="M46" s="4"/>
      <c r="N46" s="4"/>
      <c r="O46" s="4"/>
      <c r="P46" s="5"/>
      <c r="Q46" s="5"/>
      <c r="R46" s="5"/>
      <c r="S46" s="5"/>
    </row>
    <row r="47" spans="1:19" s="6" customFormat="1" ht="15" customHeight="1" x14ac:dyDescent="0.25">
      <c r="A47" s="39" t="s">
        <v>26</v>
      </c>
      <c r="B47" s="39"/>
      <c r="C47" s="39"/>
      <c r="D47" s="39"/>
      <c r="E47" s="39"/>
      <c r="F47" s="40"/>
      <c r="G47" s="30">
        <f>AVERAGEA(D46:D46)</f>
        <v>0.8</v>
      </c>
      <c r="H47" s="34">
        <f>+(G47*H44)</f>
        <v>4.4800000000000006E-2</v>
      </c>
      <c r="I47" s="9"/>
      <c r="J47" s="2"/>
      <c r="K47" s="11"/>
      <c r="L47" s="2"/>
      <c r="M47" s="4"/>
      <c r="N47" s="4"/>
      <c r="O47" s="4"/>
      <c r="P47" s="4"/>
    </row>
    <row r="48" spans="1:19" s="6" customFormat="1" ht="15" customHeight="1" x14ac:dyDescent="0.25">
      <c r="A48" s="41" t="s">
        <v>27</v>
      </c>
      <c r="B48" s="41"/>
      <c r="C48" s="41"/>
      <c r="D48" s="41"/>
      <c r="E48" s="41"/>
      <c r="F48" s="42"/>
      <c r="G48" s="35">
        <f>E30+E31+E32+H36+H43+H47</f>
        <v>0.93140000000000001</v>
      </c>
      <c r="H48" s="36">
        <f>G48*50%</f>
        <v>0.4657</v>
      </c>
      <c r="I48" s="9"/>
      <c r="J48" s="2"/>
      <c r="K48" s="11"/>
      <c r="L48" s="12"/>
      <c r="M48" s="4"/>
      <c r="N48" s="4"/>
      <c r="O48" s="4"/>
      <c r="P48" s="4"/>
    </row>
    <row r="49" spans="1:19" s="6" customFormat="1" ht="24" customHeight="1" x14ac:dyDescent="0.25">
      <c r="A49" s="43" t="s">
        <v>69</v>
      </c>
      <c r="B49" s="43"/>
      <c r="C49" s="43"/>
      <c r="D49" s="43"/>
      <c r="E49" s="43"/>
      <c r="F49" s="43"/>
      <c r="G49" s="43"/>
      <c r="H49" s="37">
        <f>+H28+H48</f>
        <v>0.9657</v>
      </c>
      <c r="I49" s="2"/>
      <c r="J49" s="2"/>
      <c r="K49" s="9"/>
      <c r="L49" s="2"/>
      <c r="M49" s="4"/>
      <c r="N49" s="4"/>
      <c r="O49" s="4"/>
      <c r="P49" s="4"/>
    </row>
    <row r="50" spans="1:19" ht="11.25" customHeight="1" x14ac:dyDescent="0.25">
      <c r="A50" s="44" t="s">
        <v>89</v>
      </c>
      <c r="B50" s="45"/>
      <c r="C50" s="45"/>
      <c r="D50" s="45"/>
      <c r="E50" s="45"/>
      <c r="F50" s="45"/>
      <c r="G50" s="45"/>
      <c r="H50" s="45"/>
      <c r="J50" s="4"/>
      <c r="K50" s="4"/>
      <c r="L50" s="4"/>
      <c r="M50" s="4"/>
      <c r="N50" s="4"/>
      <c r="O50" s="4"/>
      <c r="P50" s="4"/>
      <c r="Q50" s="4"/>
      <c r="R50" s="4"/>
      <c r="S50" s="4"/>
    </row>
    <row r="51" spans="1:19" ht="9" customHeight="1" x14ac:dyDescent="0.25">
      <c r="A51" s="44"/>
      <c r="B51" s="45"/>
      <c r="C51" s="45"/>
      <c r="D51" s="45"/>
      <c r="E51" s="45"/>
      <c r="F51" s="45"/>
      <c r="G51" s="45"/>
      <c r="H51" s="45"/>
      <c r="J51" s="4"/>
      <c r="K51" s="4"/>
      <c r="L51" s="4"/>
      <c r="M51" s="4"/>
      <c r="N51" s="4"/>
      <c r="O51" s="4"/>
      <c r="P51" s="4"/>
      <c r="Q51" s="4"/>
      <c r="R51" s="4"/>
      <c r="S51" s="4"/>
    </row>
    <row r="52" spans="1:19" ht="5.25" customHeight="1" x14ac:dyDescent="0.25">
      <c r="A52" s="44"/>
      <c r="B52" s="45"/>
      <c r="C52" s="45"/>
      <c r="D52" s="45"/>
      <c r="E52" s="45"/>
      <c r="F52" s="45"/>
      <c r="G52" s="45"/>
      <c r="H52" s="45"/>
      <c r="J52" s="4"/>
      <c r="K52" s="4"/>
      <c r="L52" s="4"/>
      <c r="M52" s="4"/>
      <c r="N52" s="4"/>
      <c r="O52" s="4"/>
      <c r="P52" s="4"/>
      <c r="Q52" s="4"/>
      <c r="R52" s="4"/>
      <c r="S52" s="4"/>
    </row>
    <row r="53" spans="1:19" ht="3" customHeight="1" x14ac:dyDescent="0.25">
      <c r="A53" s="44"/>
      <c r="B53" s="45"/>
      <c r="C53" s="45"/>
      <c r="D53" s="45"/>
      <c r="E53" s="45"/>
      <c r="F53" s="45"/>
      <c r="G53" s="45"/>
      <c r="H53" s="45"/>
      <c r="J53" s="4"/>
      <c r="K53" s="4"/>
      <c r="L53" s="4"/>
      <c r="M53" s="4"/>
      <c r="N53" s="4"/>
      <c r="O53" s="4"/>
      <c r="P53" s="4"/>
      <c r="Q53" s="4"/>
      <c r="R53" s="4"/>
      <c r="S53" s="4"/>
    </row>
    <row r="54" spans="1:19" ht="4.5" customHeight="1" x14ac:dyDescent="0.25">
      <c r="A54" s="44"/>
      <c r="B54" s="45"/>
      <c r="C54" s="45"/>
      <c r="D54" s="45"/>
      <c r="E54" s="45"/>
      <c r="F54" s="45"/>
      <c r="G54" s="45"/>
      <c r="H54" s="45"/>
      <c r="J54" s="4"/>
      <c r="K54" s="4"/>
      <c r="L54" s="4"/>
      <c r="M54" s="4"/>
      <c r="N54" s="4"/>
      <c r="O54" s="4"/>
      <c r="P54" s="4"/>
      <c r="Q54" s="4"/>
      <c r="R54" s="4"/>
      <c r="S54" s="4"/>
    </row>
    <row r="55" spans="1:19" x14ac:dyDescent="0.25">
      <c r="A55" s="44"/>
      <c r="B55" s="45"/>
      <c r="C55" s="45"/>
      <c r="D55" s="45"/>
      <c r="E55" s="45"/>
      <c r="F55" s="45"/>
      <c r="G55" s="45"/>
      <c r="H55" s="45"/>
      <c r="J55" s="4"/>
      <c r="K55" s="4"/>
      <c r="L55" s="4"/>
      <c r="M55" s="4"/>
      <c r="N55" s="4"/>
      <c r="O55" s="4"/>
      <c r="P55" s="4"/>
      <c r="Q55" s="4"/>
      <c r="R55" s="4"/>
      <c r="S55" s="4"/>
    </row>
    <row r="56" spans="1:19" x14ac:dyDescent="0.25">
      <c r="A56" s="44"/>
      <c r="B56" s="45"/>
      <c r="C56" s="45"/>
      <c r="D56" s="45"/>
      <c r="E56" s="45"/>
      <c r="F56" s="45"/>
      <c r="G56" s="45"/>
      <c r="H56" s="45"/>
      <c r="J56" s="4"/>
      <c r="K56" s="4"/>
      <c r="L56" s="4"/>
      <c r="M56" s="4"/>
      <c r="N56" s="4"/>
      <c r="O56" s="4"/>
      <c r="P56" s="4"/>
      <c r="Q56" s="4"/>
      <c r="R56" s="4"/>
      <c r="S56" s="4"/>
    </row>
    <row r="57" spans="1:19" ht="1.5" customHeight="1" x14ac:dyDescent="0.25">
      <c r="A57" s="44"/>
      <c r="B57" s="45"/>
      <c r="C57" s="45"/>
      <c r="D57" s="45"/>
      <c r="E57" s="45"/>
      <c r="F57" s="45"/>
      <c r="G57" s="45"/>
      <c r="H57" s="45"/>
      <c r="J57" s="4"/>
      <c r="K57" s="4"/>
      <c r="L57" s="4"/>
      <c r="M57" s="4"/>
      <c r="N57" s="4"/>
      <c r="O57" s="4"/>
      <c r="P57" s="4"/>
      <c r="Q57" s="4"/>
      <c r="R57" s="4"/>
      <c r="S57" s="4"/>
    </row>
    <row r="58" spans="1:19" x14ac:dyDescent="0.25">
      <c r="A58" s="44"/>
      <c r="B58" s="45"/>
      <c r="C58" s="45"/>
      <c r="D58" s="45"/>
      <c r="E58" s="45"/>
      <c r="F58" s="45"/>
      <c r="G58" s="45"/>
      <c r="H58" s="45"/>
      <c r="J58" s="4"/>
      <c r="K58" s="4"/>
      <c r="L58" s="4"/>
      <c r="M58" s="4"/>
      <c r="N58" s="4"/>
      <c r="O58" s="4"/>
      <c r="P58" s="4"/>
      <c r="Q58" s="4"/>
      <c r="R58" s="4"/>
      <c r="S58" s="4"/>
    </row>
    <row r="59" spans="1:19" x14ac:dyDescent="0.25">
      <c r="A59" s="44"/>
      <c r="B59" s="45"/>
      <c r="C59" s="45"/>
      <c r="D59" s="45"/>
      <c r="E59" s="45"/>
      <c r="F59" s="45"/>
      <c r="G59" s="45"/>
      <c r="H59" s="45"/>
      <c r="J59" s="4"/>
      <c r="K59" s="4"/>
      <c r="L59" s="4"/>
      <c r="M59" s="4"/>
      <c r="N59" s="4"/>
      <c r="O59" s="4"/>
      <c r="P59" s="4"/>
      <c r="Q59" s="4"/>
      <c r="R59" s="4"/>
      <c r="S59" s="4"/>
    </row>
    <row r="60" spans="1:19" ht="6" customHeight="1" x14ac:dyDescent="0.25">
      <c r="A60" s="44"/>
      <c r="B60" s="45"/>
      <c r="C60" s="45"/>
      <c r="D60" s="45"/>
      <c r="E60" s="45"/>
      <c r="F60" s="45"/>
      <c r="G60" s="45"/>
      <c r="H60" s="45"/>
      <c r="J60" s="4"/>
      <c r="K60" s="4"/>
      <c r="L60" s="4"/>
      <c r="M60" s="4"/>
      <c r="N60" s="4"/>
      <c r="O60" s="4"/>
      <c r="P60" s="4"/>
      <c r="Q60" s="4"/>
      <c r="R60" s="4"/>
      <c r="S60" s="4"/>
    </row>
    <row r="61" spans="1:19" ht="6.75" customHeight="1" x14ac:dyDescent="0.25">
      <c r="A61" s="44"/>
      <c r="B61" s="45"/>
      <c r="C61" s="45"/>
      <c r="D61" s="45"/>
      <c r="E61" s="45"/>
      <c r="F61" s="45"/>
      <c r="G61" s="45"/>
      <c r="H61" s="45"/>
      <c r="J61" s="4"/>
      <c r="K61" s="4"/>
      <c r="L61" s="4"/>
      <c r="M61" s="4"/>
      <c r="N61" s="4"/>
      <c r="O61" s="4"/>
      <c r="P61" s="4"/>
      <c r="Q61" s="4"/>
      <c r="R61" s="4"/>
      <c r="S61" s="4"/>
    </row>
    <row r="62" spans="1:19" ht="12.75" customHeight="1" x14ac:dyDescent="0.25">
      <c r="A62" s="44"/>
      <c r="B62" s="45"/>
      <c r="C62" s="45"/>
      <c r="D62" s="45"/>
      <c r="E62" s="45"/>
      <c r="F62" s="45"/>
      <c r="G62" s="45"/>
      <c r="H62" s="45"/>
      <c r="J62" s="4"/>
      <c r="K62" s="4"/>
      <c r="L62" s="4"/>
      <c r="M62" s="4"/>
      <c r="N62" s="4"/>
      <c r="O62" s="4"/>
      <c r="P62" s="4"/>
      <c r="Q62" s="4"/>
      <c r="R62" s="4"/>
      <c r="S62" s="4"/>
    </row>
    <row r="63" spans="1:19" x14ac:dyDescent="0.25">
      <c r="A63" s="44"/>
      <c r="B63" s="45"/>
      <c r="C63" s="45"/>
      <c r="D63" s="45"/>
      <c r="E63" s="45"/>
      <c r="F63" s="45"/>
      <c r="G63" s="45"/>
      <c r="H63" s="45"/>
      <c r="J63" s="4"/>
      <c r="K63" s="4"/>
      <c r="L63" s="4"/>
      <c r="M63" s="4"/>
      <c r="N63" s="4"/>
      <c r="O63" s="4"/>
      <c r="P63" s="4"/>
      <c r="Q63" s="4"/>
      <c r="R63" s="4"/>
      <c r="S63" s="4"/>
    </row>
    <row r="64" spans="1:19" x14ac:dyDescent="0.25">
      <c r="A64" s="44"/>
      <c r="B64" s="45"/>
      <c r="C64" s="45"/>
      <c r="D64" s="45"/>
      <c r="E64" s="45"/>
      <c r="F64" s="45"/>
      <c r="G64" s="45"/>
      <c r="H64" s="45"/>
      <c r="J64" s="4"/>
      <c r="K64" s="4"/>
      <c r="L64" s="4"/>
      <c r="M64" s="4"/>
      <c r="N64" s="4"/>
      <c r="O64" s="4"/>
      <c r="P64" s="4"/>
      <c r="Q64" s="4"/>
      <c r="R64" s="4"/>
      <c r="S64" s="4"/>
    </row>
    <row r="65" spans="1:19" ht="36" customHeight="1" x14ac:dyDescent="0.25">
      <c r="A65" s="44"/>
      <c r="B65" s="45"/>
      <c r="C65" s="45"/>
      <c r="D65" s="45"/>
      <c r="E65" s="45"/>
      <c r="F65" s="45"/>
      <c r="G65" s="45"/>
      <c r="H65" s="45"/>
      <c r="J65" s="4"/>
      <c r="K65" s="4"/>
      <c r="L65" s="4"/>
      <c r="M65" s="4"/>
      <c r="N65" s="4"/>
      <c r="O65" s="4"/>
      <c r="P65" s="4"/>
      <c r="Q65" s="4"/>
      <c r="R65" s="4"/>
      <c r="S65" s="4"/>
    </row>
    <row r="66" spans="1:19" ht="54.75" customHeight="1" x14ac:dyDescent="0.25">
      <c r="A66" s="45"/>
      <c r="B66" s="45"/>
      <c r="C66" s="45"/>
      <c r="D66" s="45"/>
      <c r="E66" s="45"/>
      <c r="F66" s="45"/>
      <c r="G66" s="45"/>
      <c r="H66" s="45"/>
      <c r="J66" s="4"/>
      <c r="K66" s="4"/>
      <c r="L66" s="4"/>
      <c r="M66" s="4"/>
      <c r="N66" s="4"/>
      <c r="O66" s="4"/>
      <c r="P66" s="4"/>
      <c r="Q66" s="4"/>
      <c r="R66" s="4"/>
      <c r="S66" s="4"/>
    </row>
    <row r="67" spans="1:19" x14ac:dyDescent="0.25">
      <c r="A67" s="44" t="s">
        <v>71</v>
      </c>
      <c r="B67" s="45"/>
      <c r="C67" s="45"/>
      <c r="D67" s="45"/>
      <c r="E67" s="45"/>
      <c r="F67" s="45"/>
      <c r="G67" s="45"/>
      <c r="H67" s="45"/>
      <c r="J67" s="4"/>
      <c r="K67" s="4"/>
      <c r="L67" s="4"/>
      <c r="M67" s="4"/>
      <c r="N67" s="4"/>
      <c r="O67" s="4"/>
      <c r="P67" s="4"/>
      <c r="Q67" s="4"/>
      <c r="R67" s="4"/>
      <c r="S67" s="4"/>
    </row>
    <row r="68" spans="1:19" x14ac:dyDescent="0.25">
      <c r="A68" s="44"/>
      <c r="B68" s="45"/>
      <c r="C68" s="45"/>
      <c r="D68" s="45"/>
      <c r="E68" s="45"/>
      <c r="F68" s="45"/>
      <c r="G68" s="45"/>
      <c r="H68" s="45"/>
      <c r="J68" s="4"/>
      <c r="K68" s="4"/>
      <c r="L68" s="4"/>
      <c r="M68" s="4"/>
      <c r="N68" s="4"/>
      <c r="O68" s="4"/>
      <c r="P68" s="4"/>
      <c r="Q68" s="4"/>
      <c r="R68" s="4"/>
      <c r="S68" s="4"/>
    </row>
    <row r="69" spans="1:19" x14ac:dyDescent="0.25">
      <c r="A69" s="44"/>
      <c r="B69" s="45"/>
      <c r="C69" s="45"/>
      <c r="D69" s="45"/>
      <c r="E69" s="45"/>
      <c r="F69" s="45"/>
      <c r="G69" s="45"/>
      <c r="H69" s="45"/>
      <c r="J69" s="4"/>
      <c r="K69" s="4"/>
      <c r="L69" s="4"/>
      <c r="M69" s="4"/>
      <c r="N69" s="4"/>
      <c r="O69" s="4"/>
      <c r="P69" s="4"/>
      <c r="Q69" s="4"/>
      <c r="R69" s="4"/>
      <c r="S69" s="4"/>
    </row>
    <row r="70" spans="1:19" ht="8.25" customHeight="1" x14ac:dyDescent="0.25">
      <c r="A70" s="44"/>
      <c r="B70" s="45"/>
      <c r="C70" s="45"/>
      <c r="D70" s="45"/>
      <c r="E70" s="45"/>
      <c r="F70" s="45"/>
      <c r="G70" s="45"/>
      <c r="H70" s="45"/>
      <c r="J70" s="4"/>
      <c r="K70" s="4"/>
      <c r="L70" s="4"/>
      <c r="M70" s="4"/>
      <c r="N70" s="4"/>
      <c r="O70" s="4"/>
      <c r="P70" s="4"/>
      <c r="Q70" s="4"/>
      <c r="R70" s="4"/>
      <c r="S70" s="4"/>
    </row>
    <row r="71" spans="1:19" ht="1.5" customHeight="1" x14ac:dyDescent="0.25">
      <c r="A71" s="44"/>
      <c r="B71" s="45"/>
      <c r="C71" s="45"/>
      <c r="D71" s="45"/>
      <c r="E71" s="45"/>
      <c r="F71" s="45"/>
      <c r="G71" s="45"/>
      <c r="H71" s="45"/>
      <c r="J71" s="4"/>
      <c r="K71" s="4"/>
      <c r="L71" s="4"/>
      <c r="M71" s="4"/>
      <c r="N71" s="4"/>
      <c r="O71" s="4"/>
      <c r="P71" s="4"/>
      <c r="Q71" s="4"/>
      <c r="R71" s="4"/>
      <c r="S71" s="4"/>
    </row>
    <row r="72" spans="1:19" ht="11.25" customHeight="1" x14ac:dyDescent="0.25">
      <c r="A72" s="44"/>
      <c r="B72" s="45"/>
      <c r="C72" s="45"/>
      <c r="D72" s="45"/>
      <c r="E72" s="45"/>
      <c r="F72" s="45"/>
      <c r="G72" s="45"/>
      <c r="H72" s="45"/>
      <c r="J72" s="4"/>
      <c r="K72" s="4"/>
      <c r="L72" s="4"/>
      <c r="M72" s="4"/>
      <c r="N72" s="4"/>
      <c r="O72" s="4"/>
      <c r="P72" s="4"/>
      <c r="Q72" s="4"/>
      <c r="R72" s="4"/>
      <c r="S72" s="4"/>
    </row>
    <row r="73" spans="1:19" ht="18" customHeight="1" x14ac:dyDescent="0.25">
      <c r="A73" s="44"/>
      <c r="B73" s="45"/>
      <c r="C73" s="45"/>
      <c r="D73" s="45"/>
      <c r="E73" s="45"/>
      <c r="F73" s="45"/>
      <c r="G73" s="45"/>
      <c r="H73" s="45"/>
      <c r="J73" s="4"/>
      <c r="K73" s="4"/>
      <c r="L73" s="4"/>
      <c r="M73" s="4"/>
      <c r="N73" s="4"/>
      <c r="O73" s="4"/>
      <c r="P73" s="4"/>
      <c r="Q73" s="4"/>
      <c r="R73" s="4"/>
      <c r="S73" s="4"/>
    </row>
    <row r="74" spans="1:19" x14ac:dyDescent="0.25">
      <c r="A74" s="44"/>
      <c r="B74" s="45"/>
      <c r="C74" s="45"/>
      <c r="D74" s="45"/>
      <c r="E74" s="45"/>
      <c r="F74" s="45"/>
      <c r="G74" s="45"/>
      <c r="H74" s="45"/>
      <c r="J74" s="4"/>
      <c r="K74" s="4"/>
      <c r="L74" s="4"/>
      <c r="M74" s="4"/>
      <c r="N74" s="4"/>
      <c r="O74" s="4"/>
      <c r="P74" s="4"/>
      <c r="Q74" s="4"/>
      <c r="R74" s="4"/>
      <c r="S74" s="4"/>
    </row>
    <row r="75" spans="1:19" x14ac:dyDescent="0.25">
      <c r="A75" s="44"/>
      <c r="B75" s="45"/>
      <c r="C75" s="45"/>
      <c r="D75" s="45"/>
      <c r="E75" s="45"/>
      <c r="F75" s="45"/>
      <c r="G75" s="45"/>
      <c r="H75" s="45"/>
      <c r="J75" s="4"/>
      <c r="K75" s="4"/>
      <c r="L75" s="4"/>
      <c r="M75" s="4"/>
      <c r="N75" s="4"/>
      <c r="O75" s="4"/>
      <c r="P75" s="4"/>
      <c r="Q75" s="4"/>
      <c r="R75" s="4"/>
      <c r="S75" s="4"/>
    </row>
    <row r="76" spans="1:19" ht="10.5" customHeight="1" x14ac:dyDescent="0.25">
      <c r="A76" s="45"/>
      <c r="B76" s="45"/>
      <c r="C76" s="45"/>
      <c r="D76" s="45"/>
      <c r="E76" s="45"/>
      <c r="F76" s="45"/>
      <c r="G76" s="45"/>
      <c r="H76" s="45"/>
      <c r="J76" s="4"/>
      <c r="K76" s="4"/>
      <c r="L76" s="4"/>
      <c r="M76" s="4"/>
      <c r="N76" s="4"/>
      <c r="O76" s="4"/>
      <c r="P76" s="4"/>
      <c r="Q76" s="4"/>
      <c r="R76" s="4"/>
      <c r="S76" s="4"/>
    </row>
    <row r="77" spans="1:19" ht="45.75" customHeight="1" x14ac:dyDescent="0.25">
      <c r="A77" s="45"/>
      <c r="B77" s="45"/>
      <c r="C77" s="45"/>
      <c r="D77" s="45"/>
      <c r="E77" s="45"/>
      <c r="F77" s="45"/>
      <c r="G77" s="45"/>
      <c r="H77" s="45"/>
      <c r="J77" s="4"/>
      <c r="K77" s="4"/>
      <c r="L77" s="4"/>
      <c r="M77" s="4"/>
      <c r="N77" s="4"/>
      <c r="O77" s="4"/>
      <c r="P77" s="4"/>
      <c r="Q77" s="4"/>
      <c r="R77" s="4"/>
      <c r="S77" s="4"/>
    </row>
    <row r="78" spans="1:19" x14ac:dyDescent="0.25">
      <c r="A78" s="44" t="s">
        <v>70</v>
      </c>
      <c r="B78" s="45"/>
      <c r="C78" s="45"/>
      <c r="D78" s="45"/>
      <c r="E78" s="45"/>
      <c r="F78" s="45"/>
      <c r="G78" s="45"/>
      <c r="H78" s="45"/>
      <c r="J78" s="4"/>
      <c r="K78" s="4"/>
      <c r="L78" s="4"/>
      <c r="M78" s="4"/>
      <c r="N78" s="4"/>
      <c r="O78" s="4"/>
      <c r="P78" s="4"/>
      <c r="Q78" s="4"/>
      <c r="R78" s="4"/>
      <c r="S78" s="4"/>
    </row>
    <row r="79" spans="1:19" x14ac:dyDescent="0.25">
      <c r="A79" s="45"/>
      <c r="B79" s="45"/>
      <c r="C79" s="45"/>
      <c r="D79" s="45"/>
      <c r="E79" s="45"/>
      <c r="F79" s="45"/>
      <c r="G79" s="45"/>
      <c r="H79" s="45"/>
      <c r="J79" s="4"/>
      <c r="K79" s="4"/>
      <c r="L79" s="4"/>
      <c r="M79" s="4"/>
      <c r="N79" s="4"/>
      <c r="O79" s="4"/>
      <c r="P79" s="4"/>
      <c r="Q79" s="4"/>
      <c r="R79" s="4"/>
      <c r="S79" s="4"/>
    </row>
    <row r="80" spans="1:19" x14ac:dyDescent="0.25">
      <c r="A80" s="38" t="s">
        <v>0</v>
      </c>
      <c r="B80" s="62" t="s">
        <v>90</v>
      </c>
      <c r="C80" s="62"/>
      <c r="D80" s="62"/>
      <c r="E80" s="62"/>
      <c r="F80" s="62"/>
      <c r="G80" s="62"/>
      <c r="H80" s="62"/>
      <c r="J80" s="4"/>
      <c r="K80" s="4"/>
      <c r="L80" s="4"/>
      <c r="M80" s="4"/>
      <c r="N80" s="4"/>
      <c r="O80" s="4"/>
      <c r="P80" s="4"/>
      <c r="Q80" s="4"/>
      <c r="R80" s="4"/>
      <c r="S80" s="4"/>
    </row>
    <row r="81" spans="1:19" ht="6" customHeight="1" x14ac:dyDescent="0.25">
      <c r="A81" s="38"/>
      <c r="B81" s="62"/>
      <c r="C81" s="62"/>
      <c r="D81" s="62"/>
      <c r="E81" s="62"/>
      <c r="F81" s="62"/>
      <c r="G81" s="62"/>
      <c r="H81" s="62"/>
      <c r="J81" s="4"/>
      <c r="K81" s="4"/>
      <c r="L81" s="4"/>
      <c r="M81" s="4"/>
      <c r="N81" s="4"/>
      <c r="O81" s="4"/>
      <c r="P81" s="4"/>
      <c r="Q81" s="4"/>
      <c r="R81" s="4"/>
      <c r="S81" s="4"/>
    </row>
    <row r="82" spans="1:19" ht="18.75" customHeight="1" x14ac:dyDescent="0.25">
      <c r="A82" s="38"/>
      <c r="B82" s="62"/>
      <c r="C82" s="62"/>
      <c r="D82" s="62"/>
      <c r="E82" s="62"/>
      <c r="F82" s="62"/>
      <c r="G82" s="62"/>
      <c r="H82" s="62"/>
      <c r="J82" s="4"/>
      <c r="K82" s="4"/>
      <c r="L82" s="4"/>
      <c r="M82" s="4"/>
      <c r="N82" s="4"/>
      <c r="O82" s="4"/>
      <c r="P82" s="4"/>
      <c r="Q82" s="4"/>
      <c r="R82" s="4"/>
      <c r="S82" s="4"/>
    </row>
    <row r="83" spans="1:19" ht="18.75" customHeight="1" x14ac:dyDescent="0.25">
      <c r="A83" s="38"/>
      <c r="B83" s="62"/>
      <c r="C83" s="62"/>
      <c r="D83" s="62"/>
      <c r="E83" s="62"/>
      <c r="F83" s="62"/>
      <c r="G83" s="62"/>
      <c r="H83" s="62"/>
      <c r="J83" s="4"/>
      <c r="K83" s="4"/>
      <c r="L83" s="4"/>
      <c r="M83" s="4"/>
      <c r="N83" s="4"/>
      <c r="O83" s="4"/>
      <c r="P83" s="4"/>
      <c r="Q83" s="4"/>
      <c r="R83" s="4"/>
      <c r="S83" s="4"/>
    </row>
    <row r="84" spans="1:19" ht="18.75" customHeight="1" x14ac:dyDescent="0.25">
      <c r="A84" s="38"/>
      <c r="B84" s="62"/>
      <c r="C84" s="62"/>
      <c r="D84" s="62"/>
      <c r="E84" s="62"/>
      <c r="F84" s="62"/>
      <c r="G84" s="62"/>
      <c r="H84" s="62"/>
      <c r="J84" s="4"/>
      <c r="K84" s="4"/>
      <c r="L84" s="4"/>
      <c r="M84" s="4"/>
      <c r="N84" s="4"/>
      <c r="O84" s="4"/>
      <c r="P84" s="4"/>
      <c r="Q84" s="4"/>
      <c r="R84" s="4"/>
      <c r="S84" s="4"/>
    </row>
    <row r="85" spans="1:19" x14ac:dyDescent="0.25">
      <c r="A85" s="38"/>
      <c r="B85" s="62"/>
      <c r="C85" s="62"/>
      <c r="D85" s="62"/>
      <c r="E85" s="62"/>
      <c r="F85" s="62"/>
      <c r="G85" s="62"/>
      <c r="H85" s="62"/>
      <c r="J85" s="4"/>
      <c r="K85" s="4"/>
      <c r="L85" s="4"/>
      <c r="M85" s="4"/>
      <c r="N85" s="4"/>
      <c r="O85" s="4"/>
      <c r="P85" s="4"/>
      <c r="Q85" s="4"/>
      <c r="R85" s="4"/>
      <c r="S85" s="4"/>
    </row>
    <row r="86" spans="1:19" x14ac:dyDescent="0.25">
      <c r="A86" s="38"/>
      <c r="B86" s="62"/>
      <c r="C86" s="62"/>
      <c r="D86" s="62"/>
      <c r="E86" s="62"/>
      <c r="F86" s="62"/>
      <c r="G86" s="62"/>
      <c r="H86" s="62"/>
      <c r="J86" s="4"/>
      <c r="K86" s="4"/>
      <c r="L86" s="4"/>
      <c r="M86" s="4"/>
      <c r="N86" s="4"/>
      <c r="O86" s="4"/>
      <c r="P86" s="4"/>
      <c r="Q86" s="4"/>
      <c r="R86" s="4"/>
      <c r="S86" s="4"/>
    </row>
    <row r="87" spans="1:19" x14ac:dyDescent="0.25">
      <c r="J87" s="4"/>
      <c r="K87" s="4"/>
      <c r="L87" s="4"/>
      <c r="M87" s="4"/>
      <c r="N87" s="4"/>
      <c r="O87" s="4"/>
      <c r="P87" s="4"/>
      <c r="Q87" s="4"/>
      <c r="R87" s="4"/>
      <c r="S87" s="4"/>
    </row>
    <row r="88" spans="1:19" x14ac:dyDescent="0.25">
      <c r="J88" s="4"/>
      <c r="K88" s="4"/>
      <c r="L88" s="4"/>
      <c r="M88" s="4"/>
      <c r="N88" s="4"/>
      <c r="O88" s="4"/>
      <c r="P88" s="4"/>
      <c r="Q88" s="4"/>
      <c r="R88" s="4"/>
      <c r="S88" s="4"/>
    </row>
    <row r="89" spans="1:19" x14ac:dyDescent="0.25">
      <c r="J89" s="4"/>
      <c r="K89" s="4"/>
      <c r="L89" s="4"/>
      <c r="M89" s="4"/>
      <c r="N89" s="4"/>
      <c r="O89" s="4"/>
      <c r="P89" s="4"/>
      <c r="Q89" s="4"/>
      <c r="R89" s="4"/>
      <c r="S89" s="4"/>
    </row>
    <row r="90" spans="1:19" x14ac:dyDescent="0.25">
      <c r="J90" s="4"/>
      <c r="K90" s="4"/>
      <c r="L90" s="4"/>
      <c r="M90" s="4"/>
      <c r="N90" s="4"/>
      <c r="O90" s="4"/>
      <c r="P90" s="4"/>
      <c r="Q90" s="4"/>
      <c r="R90" s="4"/>
      <c r="S90" s="4"/>
    </row>
  </sheetData>
  <mergeCells count="73">
    <mergeCell ref="A25:B25"/>
    <mergeCell ref="A18:E18"/>
    <mergeCell ref="F18:H18"/>
    <mergeCell ref="F23:H23"/>
    <mergeCell ref="F24:H24"/>
    <mergeCell ref="F19:H19"/>
    <mergeCell ref="A19:B19"/>
    <mergeCell ref="A20:B20"/>
    <mergeCell ref="A21:B21"/>
    <mergeCell ref="A22:B24"/>
    <mergeCell ref="A7:H8"/>
    <mergeCell ref="A9:H9"/>
    <mergeCell ref="A10:H10"/>
    <mergeCell ref="A11:H11"/>
    <mergeCell ref="A12:H12"/>
    <mergeCell ref="A13:D13"/>
    <mergeCell ref="E13:H13"/>
    <mergeCell ref="A14:H14"/>
    <mergeCell ref="A15:H15"/>
    <mergeCell ref="A16:C17"/>
    <mergeCell ref="D16:H16"/>
    <mergeCell ref="F17:H17"/>
    <mergeCell ref="I19:I25"/>
    <mergeCell ref="F20:H20"/>
    <mergeCell ref="F21:H21"/>
    <mergeCell ref="F22:H22"/>
    <mergeCell ref="A34:C34"/>
    <mergeCell ref="F34:H34"/>
    <mergeCell ref="F25:H25"/>
    <mergeCell ref="A28:F28"/>
    <mergeCell ref="A29:E29"/>
    <mergeCell ref="F29:H29"/>
    <mergeCell ref="A30:D30"/>
    <mergeCell ref="F30:H30"/>
    <mergeCell ref="A31:D31"/>
    <mergeCell ref="F31:H31"/>
    <mergeCell ref="A32:D32"/>
    <mergeCell ref="F32:H32"/>
    <mergeCell ref="A33:E33"/>
    <mergeCell ref="F26:H26"/>
    <mergeCell ref="A36:F36"/>
    <mergeCell ref="A37:E37"/>
    <mergeCell ref="A35:C35"/>
    <mergeCell ref="F35:H35"/>
    <mergeCell ref="F27:H27"/>
    <mergeCell ref="A27:B27"/>
    <mergeCell ref="A26:B26"/>
    <mergeCell ref="A38:C38"/>
    <mergeCell ref="F38:H38"/>
    <mergeCell ref="A39:C39"/>
    <mergeCell ref="F39:H39"/>
    <mergeCell ref="A40:C40"/>
    <mergeCell ref="F40:H40"/>
    <mergeCell ref="A46:C46"/>
    <mergeCell ref="D46:E46"/>
    <mergeCell ref="F46:H46"/>
    <mergeCell ref="A41:C41"/>
    <mergeCell ref="F41:H41"/>
    <mergeCell ref="A42:C42"/>
    <mergeCell ref="F42:H42"/>
    <mergeCell ref="A43:F43"/>
    <mergeCell ref="A44:E44"/>
    <mergeCell ref="A45:C45"/>
    <mergeCell ref="D45:E45"/>
    <mergeCell ref="F45:H45"/>
    <mergeCell ref="A80:A86"/>
    <mergeCell ref="B80:H86"/>
    <mergeCell ref="A47:F47"/>
    <mergeCell ref="A48:F48"/>
    <mergeCell ref="A49:G49"/>
    <mergeCell ref="A50:H66"/>
    <mergeCell ref="A67:H77"/>
    <mergeCell ref="A78:H79"/>
  </mergeCells>
  <printOptions horizontalCentered="1"/>
  <pageMargins left="0" right="0" top="0.19685039370078741" bottom="0" header="0.31496062992125984" footer="0.31496062992125984"/>
  <pageSetup scale="41" fitToHeight="2" orientation="portrait" r:id="rId1"/>
  <rowBreaks count="1" manualBreakCount="1">
    <brk id="32"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ACEE</vt:lpstr>
      <vt:lpstr>ACEE!Área_de_impresión</vt:lpstr>
      <vt:lpstr>ACEE!Títulos_a_imprimir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2019-01-31T22:16:52Z</cp:lastPrinted>
  <dcterms:created xsi:type="dcterms:W3CDTF">2018-01-22T13:07:23Z</dcterms:created>
  <dcterms:modified xsi:type="dcterms:W3CDTF">2019-04-09T19:37:52Z</dcterms:modified>
</cp:coreProperties>
</file>