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AF\soportes\"/>
    </mc:Choice>
  </mc:AlternateContent>
  <bookViews>
    <workbookView xWindow="15465" yWindow="-150" windowWidth="13125" windowHeight="12915" tabRatio="933" activeTab="1"/>
  </bookViews>
  <sheets>
    <sheet name="Resultados" sheetId="3" r:id="rId1"/>
    <sheet name="PME" sheetId="9" r:id="rId2"/>
    <sheet name="PMI" sheetId="10" r:id="rId3"/>
    <sheet name="MRG" sheetId="11" r:id="rId4"/>
    <sheet name="IGC" sheetId="12" r:id="rId5"/>
    <sheet name="RECE" sheetId="13" r:id="rId6"/>
    <sheet name="Hoja1" sheetId="14" r:id="rId7"/>
  </sheets>
  <externalReferences>
    <externalReference r:id="rId8"/>
  </externalReferences>
  <definedNames>
    <definedName name="_xlnm.Print_Area" localSheetId="4">IGC!$A$1:$H$58</definedName>
    <definedName name="_xlnm.Print_Area" localSheetId="3">MRG!$A$1:$H$110</definedName>
    <definedName name="_xlnm.Print_Area" localSheetId="1">PME!$A$1:$H$54</definedName>
    <definedName name="_xlnm.Print_Area" localSheetId="2">PMI!$A$1:$H$42</definedName>
    <definedName name="_xlnm.Print_Area" localSheetId="5">RECE!$A$1:$H$37</definedName>
    <definedName name="_xlnm.Print_Area" localSheetId="0">Resultados!$A$1:$H$45</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3" l="1"/>
  <c r="D10" i="9" l="1"/>
  <c r="B6" i="13"/>
  <c r="B5" i="13"/>
  <c r="F3" i="13"/>
  <c r="C3" i="13"/>
  <c r="B6" i="12"/>
  <c r="B5" i="12"/>
  <c r="F3" i="12"/>
  <c r="C3" i="12"/>
  <c r="B6" i="11"/>
  <c r="B5" i="11"/>
  <c r="F3" i="11"/>
  <c r="C3" i="11"/>
  <c r="B6" i="10"/>
  <c r="B5" i="10"/>
  <c r="F3" i="10"/>
  <c r="C3" i="10"/>
  <c r="B6" i="9"/>
  <c r="B5" i="9"/>
  <c r="F3" i="9"/>
  <c r="C3" i="9"/>
  <c r="G23" i="3" l="1"/>
  <c r="F23" i="3"/>
  <c r="G18" i="3"/>
  <c r="F18" i="3"/>
  <c r="E18" i="3"/>
  <c r="G17" i="3"/>
  <c r="F17" i="3"/>
  <c r="E17" i="3"/>
  <c r="G12" i="3"/>
  <c r="G11" i="3"/>
  <c r="G10" i="3"/>
  <c r="H12" i="13" l="1"/>
  <c r="D11" i="13"/>
  <c r="H9" i="13"/>
  <c r="H11" i="13" s="1"/>
  <c r="D11" i="12"/>
  <c r="H10" i="12"/>
  <c r="H11" i="12" s="1"/>
  <c r="D22" i="11"/>
  <c r="H21" i="11"/>
  <c r="H22" i="11" s="1"/>
  <c r="D18" i="11"/>
  <c r="H17" i="11"/>
  <c r="H18" i="11" s="1"/>
  <c r="D11" i="11"/>
  <c r="E12" i="3" s="1"/>
  <c r="D15" i="10"/>
  <c r="E11" i="3" s="1"/>
  <c r="E10" i="3"/>
  <c r="H23" i="3"/>
  <c r="G19" i="3"/>
  <c r="F19" i="3"/>
  <c r="E19" i="3"/>
  <c r="H18" i="3"/>
  <c r="H17" i="3"/>
  <c r="G13" i="3"/>
  <c r="H19" i="10" l="1"/>
  <c r="E13" i="3"/>
  <c r="E26" i="3" s="1"/>
  <c r="H12" i="11"/>
  <c r="H16" i="10"/>
  <c r="F11" i="3" s="1"/>
  <c r="H11" i="3" s="1"/>
  <c r="H11" i="9"/>
  <c r="G26" i="3"/>
  <c r="H19" i="3"/>
  <c r="H17" i="10" l="1"/>
  <c r="H18" i="10" s="1"/>
  <c r="F12" i="3"/>
  <c r="H12" i="3" s="1"/>
  <c r="D14" i="11"/>
  <c r="H13" i="11"/>
  <c r="H14" i="11" s="1"/>
  <c r="D18" i="10"/>
  <c r="F10" i="3"/>
  <c r="D13" i="9"/>
  <c r="H12" i="9"/>
  <c r="H13" i="9" s="1"/>
  <c r="F13" i="3" l="1"/>
  <c r="H10" i="3"/>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<sst xmlns="http://schemas.openxmlformats.org/spreadsheetml/2006/main" count="222" uniqueCount="144">
  <si>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</si>
  <si>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</si>
  <si>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</si>
  <si>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</si>
  <si>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</si>
  <si>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</si>
  <si>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</si>
  <si>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</si>
  <si>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</si>
  <si>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</si>
  <si>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</si>
  <si>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</si>
  <si>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</si>
  <si>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</si>
  <si>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</si>
  <si>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</si>
  <si>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</si>
  <si>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</si>
  <si>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</si>
  <si>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</si>
  <si>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</si>
  <si>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</si>
  <si>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</si>
  <si>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</si>
  <si>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</si>
  <si>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</si>
  <si>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</si>
  <si>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</si>
  <si>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</si>
  <si>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</si>
  <si>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</si>
  <si>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</si>
  <si>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</si>
  <si>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</si>
  <si>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</si>
  <si>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</si>
  <si>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</si>
  <si>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</si>
  <si>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</si>
  <si>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</si>
  <si>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</si>
  <si>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</si>
  <si>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</si>
  <si>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</si>
  <si>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</si>
  <si>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</si>
  <si>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</si>
  <si>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</si>
  <si>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</si>
  <si>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</si>
  <si>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</si>
  <si>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</si>
  <si>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</si>
  <si>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</si>
  <si>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</si>
  <si>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</si>
  <si>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</si>
  <si>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</si>
  <si>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</si>
  <si>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t>Hallazgos y/o No conformidades abiertas durante el periodo de seguimiento</t>
  </si>
  <si>
    <t>Hallazgos y/o No conformidades que se encontraban abiertas al inicio del periodo de seguimiento</t>
  </si>
  <si>
    <t>Hallazgos y/o No conformidades en ejecución de acuerdo con cronograma</t>
  </si>
  <si>
    <r>
      <t>Hallazgos y/o No conformidades cuyo plazo venció en el periodo objeto de seguimiento +</t>
    </r>
    <r>
      <rPr>
        <sz val="12"/>
        <color theme="4"/>
        <rFont val="Arial"/>
        <family val="2"/>
      </rPr>
      <t xml:space="preserve"> </t>
    </r>
    <r>
      <rPr>
        <sz val="12"/>
        <rFont val="Arial"/>
        <family val="2"/>
      </rPr>
      <t>aquellas vencidas en periodos anteriores</t>
    </r>
  </si>
  <si>
    <t>Total Hallazgos y/o No conformidades vencidas no cumplidas</t>
  </si>
  <si>
    <t>Proporción de Hallazgos y/o no conformidades con acciones prorrogadas en relación con el total de Hallazgos y/o No conformidades abiertas</t>
  </si>
  <si>
    <t>Hallazgos y/o no conformidades para las cuales se tramitó prorroga de acciones durante el periodo de seguimiento</t>
  </si>
  <si>
    <t>Total Hallazgos y/o No conformidades abiertas</t>
  </si>
  <si>
    <r>
      <rPr>
        <b/>
        <sz val="12"/>
        <color theme="1"/>
        <rFont val="Arial"/>
        <family val="2"/>
      </rPr>
      <t xml:space="preserve">HALLAZGOS Y/O NO CONFORMIDADES CUYAS ACCIONES FUERON CERRADAS
</t>
    </r>
    <r>
      <rPr>
        <sz val="12"/>
        <color theme="1"/>
        <rFont val="Arial"/>
        <family val="2"/>
      </rPr>
      <t>(Relacione aquellos Hallazgos y/o No conformidades que fueron cerradas por la Oficina de Control Interno durante el periodo objeto de seguimiento, indicando el número del hallazgo y/o no conformidad, el número de la acción y la fecha de cierre)</t>
    </r>
  </si>
  <si>
    <r>
      <rPr>
        <b/>
        <sz val="12"/>
        <color theme="1"/>
        <rFont val="Arial"/>
        <family val="2"/>
      </rPr>
      <t xml:space="preserve">HALLAZGOS Y/O NO CONFORMIDADES PARA LOS CUALES SE TRAMITÓ PRORROGA DE ACCIONES
</t>
    </r>
    <r>
      <rPr>
        <sz val="12"/>
        <color theme="1"/>
        <rFont val="Arial"/>
        <family val="2"/>
      </rPr>
      <t>(Relacione aquellos Hallazgos y/o No conformidades para los cuales se tramitó prorroga de acciones, durante el periodo objeto de seguimiento, indicando el número del hallazgo y/o no conformidad, el número de la acción prorrogada, el nuevo plazo para su ejecución y el porcentaje de avance)</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</si>
  <si>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</si>
  <si>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</si>
  <si>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HALLAZGOS Y/O NO CONFORMIDADES EN EJECUCION 
</t>
    </r>
    <r>
      <rPr>
        <sz val="12"/>
        <color theme="1"/>
        <rFont val="Arial"/>
        <family val="2"/>
      </rPr>
      <t>(Relacione aquellos Hallazgos y/o No conformidades que se encuentran en ejecución de acuerdo con el cronograma, indicando el número del hallazgo y/o no conformidad, el número de la acción, el plazo para su ejecución y el porcentaje de avance)</t>
    </r>
  </si>
  <si>
    <r>
      <rPr>
        <b/>
        <sz val="12"/>
        <color theme="1"/>
        <rFont val="Arial"/>
        <family val="2"/>
      </rPr>
      <t xml:space="preserve">HALLAZGOS Y/O NO CONFORMIDADES CUYAS ACCIONES SE ENCUENTRAN INCUMPLIDAS
</t>
    </r>
    <r>
      <rPr>
        <sz val="12"/>
        <color theme="1"/>
        <rFont val="Arial"/>
        <family val="2"/>
      </rPr>
      <t>(Relacione aquellos Hallazgos y/o No conformidades cuyo plazo de ejecución venció en el periodo objeto de seguimiento y no fueron ejecutadas por la dependencia, indicando el número del hallazgo y/o no conformidad, el número de la acción, el plazo para su ejecución y el porcentaje de avance)</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</si>
  <si>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</si>
  <si>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</si>
  <si>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</si>
  <si>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</si>
  <si>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</si>
  <si>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Hallazgos y/o No conformidades cumplidas, de aquellas cuyo plazo venció en el periodo objeto de seguimiento + aquellas vencidas en periodos anteriores (CERRADAS)</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</si>
  <si>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</si>
  <si>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</si>
  <si>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</si>
  <si>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</si>
  <si>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</si>
  <si>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</si>
  <si>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</si>
  <si>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</si>
  <si>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</si>
  <si>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</si>
  <si>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</si>
  <si>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</si>
  <si>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</si>
  <si>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</si>
  <si>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</si>
  <si>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</si>
  <si>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</si>
  <si>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</si>
  <si>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</si>
  <si>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</si>
  <si>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</si>
  <si>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</si>
  <si>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SUBDIRECCION ADMINISTRATIVA Y FINANCIERA</t>
  </si>
  <si>
    <t>GESTION FINANCIERA</t>
  </si>
  <si>
    <t>No se ha materializado ningún riesgo.</t>
  </si>
  <si>
    <t>Ninguna</t>
  </si>
  <si>
    <t>Este proceso no presenta hallazgos que no tengan plan de mejoramiento.</t>
  </si>
  <si>
    <t>No. Rad.</t>
  </si>
  <si>
    <t>Fecha</t>
  </si>
  <si>
    <t>Tipo Peticionario</t>
  </si>
  <si>
    <t>Personería de Bogotá</t>
  </si>
  <si>
    <t>Concejo de Bogotá</t>
  </si>
  <si>
    <t>Es necesario que el porcentaje de oportunidad en las respuestas a los Entes de Control llegué al 100%, con el fin de evitar reprocesos, sanciones disciplinarias, inadecuada imagen institucional, entre otros factores.</t>
  </si>
  <si>
    <t xml:space="preserve">JEFE OCI
</t>
  </si>
  <si>
    <t>Contraloría de Bogotá</t>
  </si>
  <si>
    <t>8 que se encontraban abiertas al inicio del periodo</t>
  </si>
  <si>
    <t>4 las que fueron cerradas en el periodo</t>
  </si>
  <si>
    <r>
      <rPr>
        <b/>
        <sz val="14"/>
        <color theme="1"/>
        <rFont val="Arial"/>
        <family val="2"/>
      </rPr>
      <t xml:space="preserve">AUDITOR OCI
 ALVARO ARRIETA C. </t>
    </r>
    <r>
      <rPr>
        <sz val="14"/>
        <color theme="1"/>
        <rFont val="Arial"/>
        <family val="2"/>
      </rPr>
      <t xml:space="preserve">
</t>
    </r>
    <r>
      <rPr>
        <b/>
        <sz val="14"/>
        <color theme="1"/>
        <rFont val="Arial"/>
        <family val="2"/>
      </rPr>
      <t>Auditor que realizó el seguimiento</t>
    </r>
  </si>
  <si>
    <t>Riesgo #201672 Presentación inoportuna de la información financiera a los entes de vigilancia y control y demás usuarios. Acción 201672 "Efectuar prevalidaciones en las plataformas tecnológicas de la Contaduría General de la Nación y Dirección Distrital de Contabilidad, de acuerdo con los términos, plazos y requisitos fijados, con el fin de detectar posibles inconsistencias en la información financiera a reportar que puedan ocasionar un suministro no oportuno a los entes de vigilancia y control". Fecha de compromiso: 1/01/2020 10:00:01 p.m. Porcentaje de cumplimiento: 0% No se evidencia la realización de los monitoreos aleatorios trimestrales.
Riesgo #201671 Partidas conciliatorias sin identificar dentro del respectivo mes. Acción: 201671 "Elaborar la conciliación bancaria de forma electrónica de acuerdo con los requisitos técnicos y normativos establecidos". Fecha de compromiso: 1/01/2020 10:00:01 p.m. Plan de Acción -  Porcentaje de cumplimiento: 0% No se evidencia la realización de los monitoreos aleatorios trimestrales.
Riesgo #201670 Hechos económicos no registrados contablemente o registrados que no reflejan fielmente la realidad económica de la transacción. Acción: 201670  
"Realizar jornadas de sensibilización con los responsables de entregar información al Área de Contabilidad, enfatizando en la importancia de la calidad y oportunidad de la información". Fecha de compromiso: 31/12/2019 12:00:00 a.m.  Porcentaje de cumplimiento: 0% No se evidencia la realización de los monitoreos aleatorios trimestrales.</t>
  </si>
  <si>
    <t>No se encontraron acciones incumplidas</t>
  </si>
  <si>
    <t xml:space="preserve">Riesgo GF2  Acción: 201640  Fecha de compromiso: 30/abr/2018
Riesgo GF2  Acción: 201638   Fecha de compromiso: 23/marzo/2018
Riesgo GF3  Acción: 201641  Fecha de compromiso: 23/marzo/2018
Riesgo GF4  Acción: 201644  Fecha de compromiso: 23/marzo/2018
Riesgo GF3 - Acción 201643 - Plazo de compromiso: 30/abr/2018
Riesgo GF4 - Acción 201645 - Plazo de compromiso 28/sept/2018
Estas acciones no fueron incluidas en el mapa de riesgos 2019
</t>
  </si>
  <si>
    <t>Definir acciones de mejoramiento en la atención de los requerimientos de los entes externos.</t>
  </si>
  <si>
    <t>Es necesario cumplir con el compromiso de realizar la medición de los indicadores en forma oportuna a fin de establecer el nivel de cumplimiento de cada meta.</t>
  </si>
  <si>
    <t xml:space="preserve">La ausencia de soportes por parte de los responsables de los seguimientos, impiden determinar la efectividad y oportunidad para el seguimiento por parte de la OCI.
</t>
  </si>
  <si>
    <t xml:space="preserve">
Indicador:       Faltante de recursos en cuentas bancarias 
Formula:        Número de reportes presentados por faltante de recursos en cuentas bancarias   
Frecuencia:   Trimestral    
Análisis:         Se le realizó seguimiento el trimestre enero-marzo de 2019, cumpliendose la meta. Diariamente se están verificando los saldos bancarios y se realiza un breve análisis de las diferencias entre bancos y libros. Se tienen diferenciados los roles de las personas que cargan los archivos para pago y los que aprueban las transacciones. Se cambian periódicamente las claves de los portales y la administración es dual.
Indicador:       Razonabilidad de estados financieros  
Formula:        Opinión de razonabilidad de los estados financieros por parte de la Oficina de Control Interno
Frecuencia:   Anual   
Análisis:         Esta medición se realiza anualmente, al cierre del ejercicio contable.
Indicador:       Títulos valores extraviados o sustraídos
Formula:         Número de títulos valores extraviados o sustraídos  
Frecuencia:   Trimestral    
Análisis:         Se realizó seguimiento al indicador finalizado el trimestre enero-marzo de 2019, con lo cual se cumplió la meta.
</t>
  </si>
  <si>
    <t>Es pertinente tener en cuenta los controles establecidos en cada uno de los riesgos planteados, para realizar un adecuado seguimiento y evitar la materialización de los mismos.
En la valoraciójn del riesgo, la SAF define como medida de respuesta al mismo, "Evitar el riesgo,Reducir el riesgo,Compartir o transferir el riesgo". Se debe escojer una de las una de las 4 estrategias y no las cuatro al tiempo.
Ajustar las caracteristica de los controles a la Guia de Riesgos de la DAFP</t>
  </si>
  <si>
    <t>En este proceso se plantean 7 controles para cinco riesgos que bajan la posibilidad de ocurrencia y los niveles de impacto . Los controles tienen identificado un responsable, tienen definida una periodicidad, indican el propósito para el cual fueron definidos, establecen como se realiza la actividad de control, se deja evidencia de la ejecución del control pero falta reforzar que pasaría con las observaciones  o desviaciones resultantes de la aplicación del control. Con lo cual se cumple con las características definidos en la Guía para la Administración del Riesgos de la DAFP.
Los controles han sido efectivos, teniendo en cuenta que no se ha materializado ningún riesgo.</t>
  </si>
  <si>
    <t>2do. Trimestre 2019</t>
  </si>
  <si>
    <t xml:space="preserve">Atender los requerimientos de la Oficina de control Interno de manera completa para permitir un adecuado seguimiento de los hallazgos reportados por los entes de control externos.
</t>
  </si>
  <si>
    <t>Los siguientes requerimientos fueron atendidos extemporáneamente:    
No. Rad        Fecha                Tipo Peticionario
186392        20/05/2019        Concejo de Bogotá
235332        27/06/2019        Concejo de Bogotá</t>
  </si>
  <si>
    <t>Secretaría Jurídica</t>
  </si>
  <si>
    <t>Contraloría General de la República</t>
  </si>
  <si>
    <t>Departamento de Administración  del Servicio  Público Civil</t>
  </si>
  <si>
    <t>REQUERIMIENTOS ATENDIDOS EXTEMPORANEAMENTE</t>
  </si>
  <si>
    <t>REQUERIMIENTOS ATENDIDOS DURANTE EL PERIODO</t>
  </si>
  <si>
    <t>Para dos hallazgos: 3,1,4,4,1 y 3,3,2,2 la SAF no reportó avance de las actividades ni remitió evidencia de su cumplimiento.</t>
  </si>
  <si>
    <t>Se destaca la demora en responder dos derechos de petición del Concejo de Bogotá con mora de 3 y 5 dias, en la que se solicita información sobre cuantos eventos (foros, simposios, seminarios, celebraciones conversatorios,conciertos y festivales etc) y remitir relación bienes e inmuebles que se encuentra a título de arrendamiento, cuantos  sofwares y aplicativos posee la entidad y otros; el segundo solicita información sobre destinación de recursos a publicidad e imagen Institucional vigencia 2019.</t>
  </si>
  <si>
    <t>Indicador:     Porcentaje de cuentas colectivas pagadas dentro del tiempo establecido
Formula:       (No. de cuentas colectivas pagadas en un tiempo menor o igual a 10 días/Total de cuentas de pago colectivas tramitadas)*100
Frecuencia:  Mensual
Meta:            100%
Familia:        Gestión de la Calidad (SGC) 
Análisis:        La meta se ha cumplido en un 100% en los meses de abril, mayo y junio de 2019, en razón a que las personas involucradas en el proceso de pago cumplieron a satisfacción con los tiempos  establecidos para dicho proceso, de igual forma los recursos fueron asignados oportunamente por la Secretaría de Hacienda. El indicador fue medido de manera mensual como lo establece la ficha técnica.
Indicador:     Porcentaje de notas a los estados financieros reveladas correctamente
Formula:       (No. de notas sin observaciones por parte de los órganos de control internos y externos/Total de notas a los estados financieros elaboradas)*100
Frecuencia:  Anual
Meta:            100%
Familia:        Gestión de la Calidad (SGC) 
Análisis:       Esta medición se realiza al cierre anual.</t>
  </si>
  <si>
    <t xml:space="preserve">
Indicador:     Porcentaje de cuentas individuales pagadas dentro del tiempo establecido
Formula:       (No. de cuentas individuales pagadas en un tiempo menor o igual a 6 días/Total de cuentas de pago colectivas tramitadas)*100
Frecuencia:  Mensual
Meta:            100%
Familia:        Gestión de la Calidad (SGC) - Eficiencia
Análisis:        El indicador fue medido de manera mensual como lo establece la ficha técnica, se observa que en en el mes de junio se cumplió con la meta. 
                     En los meses  de abril y mayo de 2019 no se cumplió la meta, obteniendo un 99,5833% y 99,6169%, respectivamente, pues se dejó de cancelar 1 cuenta en cada mes, en razón al trámite de abono que efectúa la Secretaría de Hacienda.
Indicador:     Porcentaje de ejecución del programa anual de caja
Formula:      (Recursos ejecutados de reserva, vigencia y pasivos exigibles/Recursos programados de reserva, vigencia y pasivos exigibles)*100
Frecuencia:  Mensual
Meta:            100%
Familia:        Gestión de la Calidad (SGC) - Eficiencia
Análisis:        La medición del indicador para el segundo trimestre 2019 presenta lo siguiente: La ejecución del PAC consolidado (vigencia, reservas y pasivos exigibles) a abril 2019, alcanzó un 96,30% sobre los recursos programados. El PAC de la vigencia alcanzó un 94,62% de ejecución, PAC reservas un 97,13% y pasivos exigibles un 99,87%.
Para el mes de junio alcanzó una ejecución del 94,6163%, PAC de la vigencia 98,79%, reservas  94,01% y pasivos exigibles 48,82% 
Para el mes de mayo no se evidencia seguimiento.
Indicador:      Porcentaje de ejecución presupuestal en gastos de funcionamiento.  
Formula:       (Presupuesto de funcionamiento ejecutado/Presupuesto disponible de funcionamiento)*100
Frecuencia:  Mensual
Meta:            100%
Familia:        Gestión de la Calidad (SGC) - Eficiencia
Análisis:        El indicador presenta medición para el segundo trimestre de 2019, en el mes de junio la ejecución presupuestal de gastos de funcionamiento va en 47.94%. La meta no se cumplió porque este porcentaje debería ir en 50%, transcurridos seis meses del año.
Indicador:      Porcentaje de ejecución presupuestal en gastos deinversión.  
Formula:       (Presupuesto de inversion ejecutado/Presupuesto disponible de inversión)*100
Frecuencia:  Mensual
Meta:            100%
Familia:        Gestión de la Calidad (SGC) - Eficiencia
Análisis:        El indicador presenta medición para el segundo trimestre de 2019, en el mes de junio la ejecución presupuestal de gastos de funcionamiento va en 42.70%. La meta no se cumplió porque este porcentaje debería ir en 50%, transcurridos seis meses del año.
Indicador:      Porcentaje de informes financieros presentados a los entes de vigilancia y control dentro de los términos legales vigentes.  
Formula:       (No. de informes financieros presentados dentro de los términos legales/Total de informes financieros a reportar a entes de vigilancia y control)*100.
Frecuencia:  Trimestral
Meta:            100%
Familia:        Gestión de la Calidad (SGC) 
Análisis:        A este indicador no se le ha realizado seguimiento en el primero y segundo trimestre de 2019, por lo cual no se puede medir el cumplimiento de la meta.
Indicador:      Porcentaje de obligaciones contingentes registradas correctamente en la contabilidad  
Formula:        (No. de procesos registrados correctamente en la contabilidad/Total de procesos reportados en SIPROJ Web)*100
Frecuencia:   Mensual
Meta:            100%
Familia:        Gestión de la Calidad (SGC) 
Análisis:        El indicador no presenta medición en el segundo trimestre de 2019, por lo cual no se pudo establecer el cumplimiento de la meta.
Indicador:      Porcentaje de partidas conciliatorias identificadas dentro del tiempo establecido  
Formula:        (No. de partidas conciliatorias identificadas con edad inferior a 60 días/Total de partidas reportadas)*100
Frecuencia:   Mensual
Meta:            100%
Familia:        Gestión de la Calidad (SGC) 
Análisis:       Según seguimiento realizado el 31 de mayo, el número de partidas conciliatorias identificadas con corte al mes de abril fue de 21, de las cuales 5 partidas con más de 60 días presentan el siguiente estado: 4 a Gravámen a los movimientos financieros (conciliadas en el mes de mayo) y 1 consignación pendiente por registrar en libros (conciliada en el mes de mayo).El indicador no presenta medición en el mes de junio de 2019, por lo cual no se pudo establecer el cumplimiento de la meta.  No se carga evidencia de las partidas conciliadas debido a que la información contenida es de caracter reservado para la entidad. 
</t>
  </si>
  <si>
    <t xml:space="preserve">Hallazgo No.  201745   Deterioro de Cartera: Se observa que las cuentas por cobrar, con corte a 30 de septiembre, por valor de $5.207.488.289, por concepto de cargas urbanísticas, Decreto 562 de 2014, se encuentran en mora por un valor de $4.195.474.818, equivalentes al 80.57% del total, sin que se haya registrado contablemente el valor correspondiente a deterioro de cartera, lo cual ha impactado negativamente los ingresos del Instituto, con los riesgos de pérdidas de recursos y que los estados financieros puedan verse afectados. Lo anterior constituye un incumplimiento a la Resolución 533 e instructivo 02 de 2015 de la Contaduría General de la Nación. 
Plazo de ejecución: 15/02/2019 10:00:01 p.m. "Registrar el deterioro suministrado por la Oficina Asesora Jurídica sobre la cartera registrada a 31 de diciembre de 2018, tal como lo indica el Manual de Políticas Contables". 
En marzo de 2019 se realiza seguimiento por parte del Área Contable según el cual el reconocimiento del deterioro de la cartera fue registrado en el Área de Contabilidad con nota No. 61 del 31 de diciembre de 2018. Ver soporte radicado 33953. 
Considerando que la SAF, con base en la información suministrada por la OAJ, realizó el registro del deterioro de la cartera y adjunta evidencia, se cierra el presente hallazgo. Sin embargo, como se trata de una actividad que debe desarrollarse periódicamente, se recomienda continuar con esta labor. 
</t>
  </si>
  <si>
    <t xml:space="preserve"> 
Los hallazgos que se encuentran en ejecución de acuerdo con el cronograma son: 
- Hallazgo 3.1.4.4.1; Acción 3; Fecha inicial 26/07/2018; Fecha Final 25/07/2019; No informa las actividades realizadas, ni remite evidencia de su cumplimiento. No se ha llevado a cabo la mesa de trabajo propuesta con la Contraloría Bogotá para perfilar la acción de mejora. Sin embargo, la fecha aún no se ha vencido.                                                                                                                                       
- Hallazgo 3.3.2.3; Acción 1; Fecha inicial 21/12/2018; Fecha Final 19/12/2019; En seguimiento del segundo trimestre de 2019 se informa por parte de la SAF que en el Comité de Seguimiento y Control Financiero se realiza de manera mensual la presentación de las reservas y pasivos exigibles por cada una de las Subdirecciones, adicionalmente la Subdirección Administrativa y Financiera realiza mesas de trabajo con la Subdirección Técnica de Construcciones, donde se concentra la mayor cantidad de reservas y se realiza seguimiento por correo electrónico con las demás Subdirecciones. Se verificó anexos en CD presentaciones y listado de asistencia a los Comités de Seguimiento y Control Financiero de las sesiones 3 a la 6, actas de las mesas de trabajo realizadas con la Subdirección Técnica de Parques y Seguimiento por correo electrónico con las demás Subdirecciones. </t>
  </si>
  <si>
    <t>Los hallazgos que se encuentran incumplidos son:                                                                                                                                                                                                                                          
-Hallazgo 3.3.1.1.1 ; Acción 1; Fecha Inicial 26/07/2018; Fecha Final 2019/01/30 y 
-Hallazgo 3.3.1.1.1 ; Acción 2; Fecha Inicial 26/07/2018; Fecha Final 2019/01/30; 
Es de aclarar que las diferencias que se presentan y que no permitieron un cumplimiento de partidas conciliadas del 100% en cada mes, fueron subsanadas al mes siguiente (del mes tomado en medición). Las diferencias se presentan debido a que al finalizar el mes, se registran consignaciones recibidas por la cuenta de aprovechamiento económico en dias no hábiles o en horario extendido a fin de mes, por lo que al momento de cierre el registro en libros de bancos quedan esas partidas pendientes para conciliar el siguiente mes, asi como los GMF, sin embargo, estas diferencias se encuentran saldadas a mes de junio/2019. Debido a lo sensible de la información no se anexa como soporte, sin embargo se encuentra disponible para su consulta en los documentos que reposan en la Tesorería General
Según lo expuesto por la SAF, con lo cual está de acuerdo la OCI, estas dos acciones no se podrán cumplir debido a que siempre habrá partidas conciliatorias de un mes a otro.
-Hallazgo 3.3.1.11.1; Acción 1; Fecha Inicial 26/07/2018; Fecha Final 2019/02/15;  En seguimiento del segundo trimestre de 2019, se verificó que la nota fue elaborada para la presentación de los Estados Financieros de la vigencia 2018, los cuales fueron dictaminados sin salvedades por el ente de control. La SAF solicita el cierre de la observación, la cual está pendiente de revisión por parte de la Contraloría Bogotá.
-Hallazgo 3.3.2.2 ; Acción 1; Fecha Inicial 21/12/2018; Fecha Final 31/03/2019; No informa las actividades realizadas, ni remite evidencia de su cumplimiento, en el segundo trimestre 2019.</t>
  </si>
  <si>
    <t>Continuar con la tarea de seguimiento a las acciones de mejora, la mayoría de las cuales tiene un vencimiento en diciembre de 2019.</t>
  </si>
  <si>
    <t xml:space="preserve">Hallazgo No. 201741  Políticas de Operación y Riesgo: El Área Contable no ha implementado políticas de operación y de riesgos ni divulgado ampliamente las políticas Contables, bajo la consideración de que, publicarlas en la plataforma Isolucion, es suficiente para su socialización, incumpliendo la Resolución 193 de 2016 e incrementando la posibilidad de deficiencias en el flujo de información entre los procesos generadores de hechos económicos y el proceso contable, lo cual puede afectar la calificación de la entidad, al ser evaluada por el ente externo de control. Plazo de ejecución:  31/12/2019 10:00:01 p.m. con las siguientes acciones:
1. "Actualizar los procedimientos citados en el hallazgo para aprobación por parte de la Dirección". 
2. "Socializar por medio de la comunidad IDRD el manual de políticas contables y los procedimientos una vez sean aprobados".
3. "Realizar una jornada de sensibilización a las personas involucradas sobre la importancia de la información hacia el proceso contable". 
Para la acción No. 2 Se evidenció la actualización y divulgación de la Política Contable en la página WEB del instituto. Ver soporte en ISOLUCION, Con lo cual esta acción se cierra.
En cuanto a la actividad No. 1 Se continua con la revisión de los procedimientos, una vez se obtenga el aval dela Subdirección Administrativa y Financiera se procederá a enviar a la Secretaría General de la entidad para su revisión y/o aprobación por parte de la Dirección y posteriormente la publicación en ISOLUCION.
Para la Acción No. 3, A la fecha se han realizado tres capacitaciones de sensibilización, involucrando a las personas que intervienen en estos temas del proceso contable, sobre: "PROPIEDAD PLANTA Y EQUIPO", "ACTIVOS INTANGIBLES y "PRÉSTAMOS POR COBRAR". El Área aclara que a través de la vigencia 2019, se seguirá efectuando capacitaciones, involucrando a las personas relacionadas con el proceso contable.
Hallazgo No. 201739. Archivo de los documentos soportes del Boletín de Tesorería: Revisada la muestra de Boletines de Tesorería con sus documentos soportes, suministrada por el área de tesorería en libros empastados, se observó que las hojas no se encuentran foliadas.
Esta situación obedeció al incumplimiento de la Actividad 7 del manual de procedimiento Generar Boletín de Tesorería en el que se señala: ¿Observaciones: Se archiva el boletín diario con los soportes correspondientes al movimiento del día, numerándolos en forma consecutiva teniendo en cuenta los procedimientos del proceso de Gestión Documental. El total de folios se deberá registrar en la página principal del Boletín¿.
Por lo anterior, se puede presentar pérdida de información por motivos de cambio o sustracción involuntaria y/o voluntaria de documentos.
De no implementarse esta foliación, el IDRD corre el riesgo de que se vulnere la seguridad de la información de las transacciones diarias registradas en el sistema de información financiera y de posibles investigaciones en caso de ser requerido por entes de control.
Plazo de Ejecución: 31/12/2019 10:00:01 p.m. "Realizar la foliación de los libros que se mantienen en el área de boletería y Tesorería (1.975 libros)". 
Esta actividad registra el siguiente avance, según seguimiento al 28/06/2019: A esa fecha se han foliado 1.644 tomos, los cuales ya se encuentran inventariados y entregados al Archivo Central del IDRD.  Se observa el avance en la acción " Realizar la foliación de los libros que se mantienen en el área de boletería y Tesorería (1.975 libros)" a través de 6 actas de Transferencia Primarias las Nos. 3,8,5,11,13 y 15,entre marzo y mayo de 2019, donde se describe el tipo de unidades de conservación y los metros lineales transferidos al archivo central. Se debe continuar con la acción con vencimiento del 30/12/2019.
Hallazgo No. 201737 Compensaciones: El IDRD durante el periodo comprendido entre enero y septiembre de 2018, ha realizados 203 compensaciones entre fuentes por $11.861.811.235, distribuidas de la siguiente forma la SAF 106 (3.788.393.089), STRD 68 (3.412.045.587), STP 20 (3.461.597.754), STC 9 (1.199.774.805), debido a debilidades en la programación del PAC de cada dependencia, originando trámites adicionales para su realización.
Teniendo en cuenta que la SAF aclara "...que las compensaciones son movimientos autorizados por la Secretaría Distrital de Hacienda, según resolución de No SDH -  000295 del 24 de noviembre de 2017 en el numeral 6.6 ... Las compensaciones son movimientos realizados con el fin de procurar que el porcentaje de ejecución mensual sea del 100%, las mismas son solicitadas por cada una de las Subdirecciones y aprobadas por los ordenadores del gasto, en ningún caso se realizan compensaciones sin previa autorización.", la observación H3 contenida en el informe preliminar, se mantiene porque a pesar que las compensaciones son movimientos autorizado por la SDH, el volumen de ellas es señal de una deficiente ejecución de las reprogramaciones reflejando debilidades en el PAC como una herramienta de planificación. Plazo de ejecución: 31/12/2019 9:59:01 p.m. "Efectuar una campaña de concientización a los responsables de presupuesto de las diferentes Subdirecciones, sobre la importancia de una buena planeación del pago de los compromisos que adquirirá el IDRD en el 2019. Actualizar el procedimiento de PAC, tendiente a que se disminuyan las compensaciones". 
Se realizó seguimiento por parte del Área de tesorería al cierre del segundo trimestre de 2019,  evidenciándose que dicha Área ofreció una sensibilización sobre la programación del PAC en el mes de febrero, a la que asistieron funcionarios y contratistas de la Subdirección Técnica de Construcciones. 
Según el último seguimiento realizado por el Área de Tesorería se está ajustando el Procedimiento del PAC con el fin de contar con una herramienta de control para minimizar las compensaciones. Aunque la fecha de finalización de la actividad es 30/12/2019, se recomienda agilizar los ajustes a la herramienta, ya que no se evidencia avance entre febrero y junio de 2019. Ver soporte en ISOLUCION.
Hallazgo No. 201736 Desembolso de anticipo: Una vez revisado los soportes del pago del Comprobante de Egreso # 6156 del 29 de mayo de 2017, se observó que no registra el reporte de la transferencia del Banco, adicionalmente se observó que la orden de pago #25058 fue desembolsada al Banco de Bogotá a nombre de Consorcio Parques 2009, situación que obedeció a una debilidad en el control por el área encargada que no tuvo en cuenta que este pago es un anticipo, por lo cual debió ser consignado a la entidad fiduciaria y no directamente al contratista. Por lo anterior, se incumplió lo dispuesto en el artículo 91 de la Ley 1474 de 2011, que establece: ¿ANTICIPOS. En los contratos de obra, concesión, salud, o los que se realicen por licitación pública, el contratista deberá constituir una fiducia o un patrimonio autónomo irrevocable para el manejo de los recursos que reciba a título de anticipo, con el fin de garantizar que dichos recursos se apliquen exclusivamente a la ejecución del contrato correspondiente, salvo que el contrato sea de menor o mínima cuantía. El costo de la comisión fiduciaria será cubierto directamente por el contratista.¿ Parágrafo: La información financiera y contable de la fiducia podrá ser consultada por los organismos de vigilancia y control fiscal.
De no implementarse medidas tendientes a subsanar el hecho observado, el IDRD se puede ver inmerso en conductas de tipo disciplinarias, fiscales y/o penales, así como puede conllevar a la utilización de estos recursos en aspectos distintos a aquellos para los cuales se pacta el anticipo, convirtiendo este desembolso en un pago anticipado con las implicaciones que este acarrea.
Plazo de Ejecución: 31/12/2019 10:00:01 p.m. "Desarrollar una mesa de trabajo con los funcionarios del área contable (central de cuentas) y de Tesorería, para reafirmar conceptos, procedimientos y lista de chequeo de las revisiones a los soportes de las cuentas". 
No se evidencia avance en la acción de mejora ya que en el último seguimiento realizado a la actividad propuesta, aún no se ha cumplido con la elaboración de la mesa de trabajo, a fin de advertir al personal de la central de cuentas sobre la importancia de la revisión cuidadosa a los soportes y registros de los pagos. Se recomienda llevar a cabo dicha mesa de trabajo a fin de cerrar la acción.
</t>
  </si>
  <si>
    <t>Hallazgo No. 201744 Valoración del Riesgo en el Proceso Contable: El Área no ha realizado un estudio cuyos resultados se concreten en la valoración de los riesgos y la respectiva actualización de su mapa de riesgos, incumpliendo lo establecido en la Resolución 193 de 2016, con lo cual el Instituto está expuesto a que su información financiera no cumpla con las características cualitativas de relevancia y representación fiel, previstas en los marcos normativos del Régimen de Contabilidad Pública. 
Plazo de ejecución: 5/02/2019 10:00:01 p.m. "Construir la matriz de riesgos del proceso contable y establecer las acciones para mitigar dichos riesgos con la Oficina de Planeación". Por evaluación del control interno contable, esta oficina estableció el cumplimiento de esta acción correctiva, sin embargo, no se encuentra actualizado el seguimiento en ISOLUCION, pues no se ha subido el documento completo en el seguimiento realizado por el Área Contable.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</si>
</sst>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3"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i/>
      <sz val="20"/>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sz val="10"/>
      <color rgb="FF000000"/>
      <name val="Arial"/>
      <family val="2"/>
    </font>
    <font>
      <b/>
      <sz val="11"/>
      <color theme="1"/>
      <name val="Calibri"/>
      <family val="2"/>
      <scheme val="minor"/>
    </font>
    <font>
      <sz val="8"/>
      <color rgb="FF000000"/>
      <name val="Arial"/>
      <family val="2"/>
    </font>
  </fonts>
  <fills count="17">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
      <patternFill patternType="solid">
        <fgColor theme="0"/>
        <bgColor indexed="64"/>
      </patternFill>
    </fill>
    <fill>
      <patternFill patternType="solid">
        <fgColor theme="0" tint="-0.249977111117893"/>
        <bgColor rgb="FFFFFFFF"/>
      </patternFill>
    </fill>
    <fill>
      <patternFill patternType="solid">
        <fgColor rgb="FFFFFFFF"/>
        <bgColor rgb="FFFFFFFF"/>
      </patternFill>
    </fill>
    <fill>
      <patternFill patternType="solid">
        <fgColor theme="0"/>
        <bgColor rgb="FFFFFFFF"/>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diagonal/>
    </border>
  </borders>
  <cellStyleXfs count="2">
    <xf numFmtId="0" fontId="0" fillId="0" borderId="0"/>
    <xf numFmtId="9" fontId="2" fillId="0" borderId="0" applyFont="0" applyFill="0" applyBorder="0" applyAlignment="0" applyProtection="0"/>
  </cellStyleXfs>
  <cellXfs count="227">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1"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xf>
    <xf numFmtId="0" fontId="11" fillId="0" borderId="15" xfId="0" applyFont="1" applyBorder="1" applyAlignment="1" applyProtection="1">
      <alignment horizontal="center" vertical="center"/>
      <protection locked="0"/>
    </xf>
    <xf numFmtId="0" fontId="10" fillId="0" borderId="1" xfId="0" applyNumberFormat="1" applyFont="1" applyFill="1" applyBorder="1" applyAlignment="1" applyProtection="1">
      <alignment horizontal="center" vertical="center"/>
      <protection locked="0"/>
    </xf>
    <xf numFmtId="9" fontId="10" fillId="3" borderId="1" xfId="0" applyNumberFormat="1" applyFont="1" applyFill="1" applyBorder="1" applyAlignment="1" applyProtection="1">
      <alignment horizontal="center" vertical="center"/>
    </xf>
    <xf numFmtId="9" fontId="9" fillId="3" borderId="1" xfId="0" applyNumberFormat="1" applyFont="1" applyFill="1" applyBorder="1" applyAlignment="1" applyProtection="1">
      <alignment horizontal="center" vertical="center"/>
    </xf>
    <xf numFmtId="9" fontId="10" fillId="4" borderId="15" xfId="0" applyNumberFormat="1" applyFont="1" applyFill="1" applyBorder="1" applyAlignment="1" applyProtection="1">
      <alignment horizontal="center" vertical="center"/>
    </xf>
    <xf numFmtId="9" fontId="10" fillId="5"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0" fontId="12" fillId="0" borderId="0" xfId="0" applyFont="1" applyAlignment="1" applyProtection="1">
      <alignment vertical="center"/>
      <protection locked="0"/>
    </xf>
    <xf numFmtId="0" fontId="12" fillId="0" borderId="0" xfId="0" applyFont="1" applyFill="1" applyAlignment="1" applyProtection="1">
      <alignment vertical="center"/>
      <protection locked="0"/>
    </xf>
    <xf numFmtId="9" fontId="11"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1"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4" fillId="6" borderId="38" xfId="0" applyFont="1" applyFill="1" applyBorder="1" applyAlignment="1" applyProtection="1">
      <alignment horizontal="center" vertical="center"/>
    </xf>
    <xf numFmtId="0" fontId="14" fillId="6" borderId="39" xfId="0" applyFont="1" applyFill="1" applyBorder="1" applyAlignment="1" applyProtection="1">
      <alignment horizontal="center" vertical="center"/>
    </xf>
    <xf numFmtId="9" fontId="11" fillId="2" borderId="30" xfId="1" applyFont="1" applyFill="1" applyBorder="1" applyAlignment="1" applyProtection="1">
      <alignment horizontal="center" vertical="center"/>
    </xf>
    <xf numFmtId="0" fontId="16" fillId="0" borderId="0" xfId="0" applyFont="1" applyAlignment="1" applyProtection="1">
      <alignment vertical="center"/>
      <protection locked="0"/>
    </xf>
    <xf numFmtId="0" fontId="15" fillId="0" borderId="1"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15" xfId="0"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9" fontId="19" fillId="4"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protection locked="0"/>
    </xf>
    <xf numFmtId="9" fontId="11"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0" fillId="13" borderId="0" xfId="0" applyFill="1" applyAlignment="1">
      <alignment vertical="center"/>
    </xf>
    <xf numFmtId="0" fontId="20" fillId="14" borderId="1" xfId="0" applyFont="1" applyFill="1" applyBorder="1" applyAlignment="1">
      <alignment horizontal="center" vertical="center" wrapText="1"/>
    </xf>
    <xf numFmtId="0" fontId="0" fillId="13" borderId="0" xfId="0" applyFill="1"/>
    <xf numFmtId="0" fontId="20" fillId="14" borderId="2" xfId="0" applyFont="1" applyFill="1" applyBorder="1" applyAlignment="1">
      <alignment horizontal="center" vertical="center" wrapText="1"/>
    </xf>
    <xf numFmtId="0" fontId="0" fillId="0" borderId="1" xfId="0" applyBorder="1"/>
    <xf numFmtId="1" fontId="22" fillId="0" borderId="46" xfId="0" applyNumberFormat="1" applyFont="1" applyBorder="1" applyAlignment="1">
      <alignment horizontal="center" vertical="center"/>
    </xf>
    <xf numFmtId="1" fontId="22" fillId="13" borderId="46" xfId="0" applyNumberFormat="1" applyFont="1" applyFill="1" applyBorder="1" applyAlignment="1">
      <alignment horizontal="center" vertical="center"/>
    </xf>
    <xf numFmtId="1" fontId="22" fillId="0" borderId="46" xfId="0" applyNumberFormat="1" applyFont="1" applyFill="1" applyBorder="1" applyAlignment="1">
      <alignment horizontal="center" vertical="center"/>
    </xf>
    <xf numFmtId="1" fontId="22" fillId="0" borderId="47" xfId="0" applyNumberFormat="1" applyFont="1" applyBorder="1" applyAlignment="1">
      <alignment horizontal="center" vertical="center"/>
    </xf>
    <xf numFmtId="14" fontId="22" fillId="15" borderId="46" xfId="0" applyNumberFormat="1" applyFont="1" applyFill="1" applyBorder="1" applyAlignment="1">
      <alignment horizontal="center" vertical="center" wrapText="1"/>
    </xf>
    <xf numFmtId="14" fontId="22" fillId="0" borderId="46" xfId="0" applyNumberFormat="1" applyFont="1" applyFill="1" applyBorder="1" applyAlignment="1">
      <alignment horizontal="center" vertical="center" wrapText="1"/>
    </xf>
    <xf numFmtId="1" fontId="22" fillId="0" borderId="48" xfId="0" applyNumberFormat="1" applyFont="1" applyBorder="1" applyAlignment="1">
      <alignment horizontal="center" vertical="center"/>
    </xf>
    <xf numFmtId="14" fontId="22" fillId="15" borderId="47" xfId="0" applyNumberFormat="1" applyFont="1" applyFill="1" applyBorder="1" applyAlignment="1">
      <alignment horizontal="center" vertical="center" wrapText="1"/>
    </xf>
    <xf numFmtId="1" fontId="22" fillId="0" borderId="49" xfId="0" applyNumberFormat="1" applyFont="1" applyBorder="1" applyAlignment="1">
      <alignment horizontal="center" vertical="center"/>
    </xf>
    <xf numFmtId="1" fontId="22" fillId="0" borderId="1" xfId="0" applyNumberFormat="1" applyFont="1" applyBorder="1" applyAlignment="1">
      <alignment horizontal="center" vertical="center"/>
    </xf>
    <xf numFmtId="14" fontId="22" fillId="15" borderId="1" xfId="0" applyNumberFormat="1" applyFont="1" applyFill="1" applyBorder="1" applyAlignment="1">
      <alignment horizontal="center" vertical="center" wrapText="1"/>
    </xf>
    <xf numFmtId="0" fontId="22" fillId="16" borderId="46" xfId="0" applyFont="1" applyFill="1" applyBorder="1" applyAlignment="1">
      <alignment horizontal="left" vertical="center" wrapText="1"/>
    </xf>
    <xf numFmtId="0" fontId="22" fillId="16" borderId="46" xfId="0" applyFont="1" applyFill="1" applyBorder="1" applyAlignment="1">
      <alignment vertical="center" wrapText="1"/>
    </xf>
    <xf numFmtId="0" fontId="22" fillId="0" borderId="46" xfId="0" applyFont="1" applyFill="1" applyBorder="1" applyAlignment="1">
      <alignment vertical="center" wrapText="1"/>
    </xf>
    <xf numFmtId="0" fontId="12" fillId="0" borderId="32" xfId="0" applyFont="1" applyBorder="1" applyAlignment="1" applyProtection="1">
      <alignment horizontal="left" vertical="center"/>
    </xf>
    <xf numFmtId="0" fontId="12" fillId="0" borderId="4" xfId="0" applyFont="1" applyBorder="1" applyAlignment="1" applyProtection="1">
      <alignment horizontal="left" vertical="center"/>
    </xf>
    <xf numFmtId="0" fontId="12" fillId="0" borderId="3" xfId="0" applyFont="1" applyBorder="1" applyAlignment="1" applyProtection="1">
      <alignment horizontal="left" vertical="center"/>
    </xf>
    <xf numFmtId="0" fontId="11" fillId="12" borderId="11" xfId="0" applyFont="1" applyFill="1" applyBorder="1" applyAlignment="1" applyProtection="1">
      <alignment horizontal="center" vertical="center"/>
    </xf>
    <xf numFmtId="0" fontId="11" fillId="12" borderId="12" xfId="0" applyFont="1" applyFill="1" applyBorder="1" applyAlignment="1" applyProtection="1">
      <alignment horizontal="center" vertical="center"/>
    </xf>
    <xf numFmtId="0" fontId="11"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43" xfId="0" applyFont="1" applyBorder="1" applyAlignment="1" applyProtection="1">
      <alignment horizontal="center" vertical="center" wrapText="1"/>
      <protection locked="0"/>
    </xf>
    <xf numFmtId="0" fontId="12" fillId="0" borderId="44"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2" fillId="0" borderId="34" xfId="0" applyFont="1" applyFill="1" applyBorder="1" applyAlignment="1" applyProtection="1">
      <alignment horizontal="left" vertical="center"/>
    </xf>
    <xf numFmtId="0" fontId="12" fillId="0" borderId="29" xfId="0" applyFont="1" applyFill="1" applyBorder="1" applyAlignment="1" applyProtection="1">
      <alignment horizontal="left" vertical="center"/>
    </xf>
    <xf numFmtId="0" fontId="12"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1"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10" borderId="18" xfId="0" applyFont="1" applyFill="1" applyBorder="1" applyAlignment="1" applyProtection="1">
      <alignment horizontal="justify"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6" fillId="0" borderId="10" xfId="0" applyFont="1" applyBorder="1" applyAlignment="1" applyProtection="1">
      <alignment horizontal="justify" vertical="center" wrapText="1"/>
      <protection locked="0"/>
    </xf>
    <xf numFmtId="0" fontId="16" fillId="0" borderId="21" xfId="0" applyFont="1" applyBorder="1" applyAlignment="1" applyProtection="1">
      <alignment horizontal="justify" vertical="center" wrapText="1"/>
      <protection locked="0"/>
    </xf>
    <xf numFmtId="0" fontId="16" fillId="0" borderId="14" xfId="0" applyFont="1" applyBorder="1" applyAlignment="1" applyProtection="1">
      <alignment horizontal="justify" vertical="center" wrapText="1"/>
      <protection locked="0"/>
    </xf>
    <xf numFmtId="0" fontId="16" fillId="0" borderId="1" xfId="0" applyFont="1" applyBorder="1" applyAlignment="1" applyProtection="1">
      <alignment horizontal="justify" vertical="center" wrapText="1"/>
      <protection locked="0"/>
    </xf>
    <xf numFmtId="0" fontId="16" fillId="0" borderId="15" xfId="0" applyFont="1" applyBorder="1" applyAlignment="1" applyProtection="1">
      <alignment horizontal="justify" vertical="center" wrapText="1"/>
      <protection locked="0"/>
    </xf>
    <xf numFmtId="0" fontId="18" fillId="7" borderId="18" xfId="0" applyFont="1" applyFill="1" applyBorder="1" applyAlignment="1" applyProtection="1">
      <alignment horizontal="justify" vertical="center" wrapText="1"/>
    </xf>
    <xf numFmtId="0" fontId="16" fillId="7" borderId="9" xfId="0" applyFont="1" applyFill="1" applyBorder="1" applyAlignment="1" applyProtection="1">
      <alignment horizontal="justify" vertical="center" wrapText="1"/>
    </xf>
    <xf numFmtId="0" fontId="16" fillId="7" borderId="19" xfId="0" applyFont="1" applyFill="1" applyBorder="1" applyAlignment="1" applyProtection="1">
      <alignment horizontal="justify" vertical="center" wrapText="1"/>
    </xf>
    <xf numFmtId="0" fontId="16" fillId="0" borderId="44" xfId="0" applyFont="1" applyBorder="1" applyAlignment="1" applyProtection="1">
      <alignment horizontal="justify" vertical="center" wrapText="1"/>
      <protection locked="0"/>
    </xf>
    <xf numFmtId="0" fontId="16" fillId="0" borderId="45" xfId="0" applyFont="1" applyBorder="1" applyAlignment="1" applyProtection="1">
      <alignment horizontal="justify" vertical="center" wrapText="1"/>
      <protection locked="0"/>
    </xf>
    <xf numFmtId="0" fontId="16" fillId="0" borderId="22" xfId="0" applyFont="1" applyBorder="1" applyAlignment="1" applyProtection="1">
      <alignment horizontal="justify" vertical="center" wrapText="1"/>
      <protection locked="0"/>
    </xf>
    <xf numFmtId="0" fontId="16" fillId="0" borderId="23" xfId="0" applyFont="1" applyBorder="1" applyAlignment="1" applyProtection="1">
      <alignment horizontal="justify" vertical="center" wrapText="1"/>
      <protection locked="0"/>
    </xf>
    <xf numFmtId="0" fontId="16" fillId="0" borderId="24" xfId="0" applyFont="1" applyBorder="1" applyAlignment="1" applyProtection="1">
      <alignment horizontal="justify" vertical="center" wrapText="1"/>
      <protection locked="0"/>
    </xf>
    <xf numFmtId="0" fontId="16" fillId="0" borderId="32" xfId="0" applyFont="1" applyBorder="1" applyAlignment="1" applyProtection="1">
      <alignment horizontal="justify" vertical="center" wrapText="1"/>
    </xf>
    <xf numFmtId="0" fontId="16" fillId="0" borderId="4" xfId="0" applyFont="1" applyBorder="1" applyAlignment="1" applyProtection="1">
      <alignment horizontal="justify" vertical="center" wrapText="1"/>
    </xf>
    <xf numFmtId="0" fontId="16" fillId="0" borderId="3" xfId="0" applyFont="1" applyBorder="1" applyAlignment="1" applyProtection="1">
      <alignment horizontal="justify" vertical="center" wrapText="1"/>
    </xf>
    <xf numFmtId="0" fontId="16"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7" fillId="7" borderId="11" xfId="0" applyFont="1" applyFill="1" applyBorder="1" applyAlignment="1" applyProtection="1">
      <alignment horizontal="center" vertical="center"/>
    </xf>
    <xf numFmtId="0" fontId="17" fillId="7" borderId="12" xfId="0" applyFont="1" applyFill="1" applyBorder="1" applyAlignment="1" applyProtection="1">
      <alignment horizontal="center" vertical="center"/>
    </xf>
    <xf numFmtId="0" fontId="17" fillId="7" borderId="13" xfId="0" applyFont="1" applyFill="1" applyBorder="1" applyAlignment="1" applyProtection="1">
      <alignment horizontal="center" vertical="center"/>
    </xf>
    <xf numFmtId="0" fontId="15"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3" fillId="0" borderId="18" xfId="0" applyFont="1" applyBorder="1" applyAlignment="1" applyProtection="1">
      <alignment horizontal="justify" vertical="top" wrapText="1"/>
      <protection locked="0"/>
    </xf>
    <xf numFmtId="0" fontId="3" fillId="0" borderId="9" xfId="0" applyFont="1" applyBorder="1" applyAlignment="1" applyProtection="1">
      <alignment horizontal="justify" vertical="top" wrapText="1"/>
      <protection locked="0"/>
    </xf>
    <xf numFmtId="0" fontId="3" fillId="0" borderId="19" xfId="0" applyFont="1" applyBorder="1" applyAlignment="1" applyProtection="1">
      <alignment horizontal="justify" vertical="top" wrapText="1"/>
      <protection locked="0"/>
    </xf>
    <xf numFmtId="0" fontId="3" fillId="0" borderId="22" xfId="0" applyFont="1" applyBorder="1" applyAlignment="1" applyProtection="1">
      <alignment horizontal="justify" vertical="top" wrapText="1"/>
      <protection locked="0"/>
    </xf>
    <xf numFmtId="0" fontId="3" fillId="0" borderId="23" xfId="0" applyFont="1" applyBorder="1" applyAlignment="1" applyProtection="1">
      <alignment horizontal="justify" vertical="top" wrapText="1"/>
      <protection locked="0"/>
    </xf>
    <xf numFmtId="0" fontId="3" fillId="0" borderId="24" xfId="0" applyFont="1" applyBorder="1" applyAlignment="1" applyProtection="1">
      <alignment horizontal="justify" vertical="top"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1" fillId="11" borderId="18" xfId="0" applyFont="1" applyFill="1" applyBorder="1" applyAlignment="1" applyProtection="1">
      <alignment horizontal="justify" vertical="center" wrapText="1"/>
    </xf>
    <xf numFmtId="9" fontId="10"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21" fillId="0" borderId="1" xfId="0" applyFont="1" applyBorder="1" applyAlignment="1">
      <alignment horizontal="center"/>
    </xf>
    <xf numFmtId="0" fontId="21" fillId="13" borderId="1" xfId="0" applyFont="1" applyFill="1" applyBorder="1" applyAlignment="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topLeftCell="A4" zoomScale="90" zoomScaleNormal="90" workbookViewId="0">
      <selection activeCell="F10" sqref="F10"/>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3" t="s">
        <v>54</v>
      </c>
      <c r="B1" s="93"/>
      <c r="C1" s="93"/>
      <c r="D1" s="93"/>
      <c r="E1" s="93"/>
      <c r="F1" s="93"/>
      <c r="G1" s="93"/>
      <c r="H1" s="93"/>
    </row>
    <row r="3" spans="1:8" ht="33.75" customHeight="1" x14ac:dyDescent="0.25">
      <c r="A3" s="94" t="s">
        <v>0</v>
      </c>
      <c r="B3" s="95"/>
      <c r="C3" s="38" t="s">
        <v>126</v>
      </c>
      <c r="D3" s="96" t="s">
        <v>1</v>
      </c>
      <c r="E3" s="96"/>
      <c r="F3" s="97">
        <f ca="1">TODAY()</f>
        <v>43697</v>
      </c>
      <c r="G3" s="97"/>
      <c r="H3" s="97"/>
    </row>
    <row r="4" spans="1:8" ht="5.0999999999999996" customHeight="1" x14ac:dyDescent="0.25">
      <c r="A4" s="2"/>
      <c r="D4" s="3"/>
      <c r="E4" s="3"/>
      <c r="F4" s="4"/>
      <c r="G4" s="4"/>
    </row>
    <row r="5" spans="1:8" ht="26.1" customHeight="1" x14ac:dyDescent="0.25">
      <c r="A5" s="5" t="s">
        <v>2</v>
      </c>
      <c r="B5" s="98" t="s">
        <v>101</v>
      </c>
      <c r="C5" s="98"/>
      <c r="D5" s="98"/>
      <c r="E5" s="98"/>
      <c r="F5" s="98"/>
      <c r="G5" s="98"/>
      <c r="H5" s="98"/>
    </row>
    <row r="6" spans="1:8" ht="26.1" customHeight="1" x14ac:dyDescent="0.25">
      <c r="A6" s="5" t="s">
        <v>55</v>
      </c>
      <c r="B6" s="90" t="s">
        <v>102</v>
      </c>
      <c r="C6" s="91"/>
      <c r="D6" s="91"/>
      <c r="E6" s="91"/>
      <c r="F6" s="91"/>
      <c r="G6" s="91"/>
      <c r="H6" s="92"/>
    </row>
    <row r="7" spans="1:8" ht="15" customHeight="1" thickBot="1" x14ac:dyDescent="0.3"/>
    <row r="8" spans="1:8" s="15" customFormat="1" ht="30" customHeight="1" thickTop="1" x14ac:dyDescent="0.25">
      <c r="A8" s="61" t="s">
        <v>97</v>
      </c>
      <c r="B8" s="62"/>
      <c r="C8" s="62"/>
      <c r="D8" s="62"/>
      <c r="E8" s="62"/>
      <c r="F8" s="62"/>
      <c r="G8" s="62"/>
      <c r="H8" s="63"/>
    </row>
    <row r="9" spans="1:8" s="16" customFormat="1" ht="39.950000000000003" customHeight="1" x14ac:dyDescent="0.25">
      <c r="A9" s="64" t="s">
        <v>20</v>
      </c>
      <c r="B9" s="65"/>
      <c r="C9" s="65"/>
      <c r="D9" s="66"/>
      <c r="E9" s="34" t="s">
        <v>22</v>
      </c>
      <c r="F9" s="34" t="s">
        <v>23</v>
      </c>
      <c r="G9" s="34" t="s">
        <v>24</v>
      </c>
      <c r="H9" s="35" t="s">
        <v>91</v>
      </c>
    </row>
    <row r="10" spans="1:8" s="16" customFormat="1" ht="30" customHeight="1" x14ac:dyDescent="0.25">
      <c r="A10" s="58" t="s">
        <v>18</v>
      </c>
      <c r="B10" s="59"/>
      <c r="C10" s="59"/>
      <c r="D10" s="60"/>
      <c r="E10" s="7">
        <f>+PME!D10</f>
        <v>6</v>
      </c>
      <c r="F10" s="7">
        <f>+PME!H11</f>
        <v>4</v>
      </c>
      <c r="G10" s="7">
        <f>+PME!D12</f>
        <v>1</v>
      </c>
      <c r="H10" s="17">
        <f>+G10/F10</f>
        <v>0.25</v>
      </c>
    </row>
    <row r="11" spans="1:8" s="16" customFormat="1" ht="30" customHeight="1" x14ac:dyDescent="0.25">
      <c r="A11" s="58" t="s">
        <v>19</v>
      </c>
      <c r="B11" s="59"/>
      <c r="C11" s="59"/>
      <c r="D11" s="60"/>
      <c r="E11" s="7">
        <f>+PMI!D15</f>
        <v>6</v>
      </c>
      <c r="F11" s="7">
        <f>+PMI!H16</f>
        <v>2</v>
      </c>
      <c r="G11" s="7">
        <f>+PMI!D17</f>
        <v>1</v>
      </c>
      <c r="H11" s="17">
        <f>+G11/F11</f>
        <v>0.5</v>
      </c>
    </row>
    <row r="12" spans="1:8" s="16" customFormat="1" ht="30" customHeight="1" x14ac:dyDescent="0.25">
      <c r="A12" s="58" t="s">
        <v>47</v>
      </c>
      <c r="B12" s="59"/>
      <c r="C12" s="59"/>
      <c r="D12" s="60"/>
      <c r="E12" s="7">
        <f>+MRG!D11</f>
        <v>9</v>
      </c>
      <c r="F12" s="7">
        <f>+MRG!H12</f>
        <v>6</v>
      </c>
      <c r="G12" s="7">
        <f>+MRG!D13</f>
        <v>6</v>
      </c>
      <c r="H12" s="17">
        <f>+G12/F12</f>
        <v>1</v>
      </c>
    </row>
    <row r="13" spans="1:8" s="16" customFormat="1" ht="30" customHeight="1" thickBot="1" x14ac:dyDescent="0.3">
      <c r="A13" s="67" t="s">
        <v>28</v>
      </c>
      <c r="B13" s="68"/>
      <c r="C13" s="68"/>
      <c r="D13" s="69"/>
      <c r="E13" s="18">
        <f>SUM(E10:E12)</f>
        <v>21</v>
      </c>
      <c r="F13" s="18">
        <f>SUM(F10:F12)</f>
        <v>12</v>
      </c>
      <c r="G13" s="18">
        <f>SUM(G10:G12)</f>
        <v>8</v>
      </c>
      <c r="H13" s="19">
        <f>+G13/F13</f>
        <v>0.66666666666666663</v>
      </c>
    </row>
    <row r="14" spans="1:8" s="15" customFormat="1" ht="18.75" thickTop="1" x14ac:dyDescent="0.25"/>
    <row r="15" spans="1:8" s="15" customFormat="1" ht="18.75" thickBot="1" x14ac:dyDescent="0.3"/>
    <row r="16" spans="1:8" s="16" customFormat="1" ht="126.75" thickTop="1" x14ac:dyDescent="0.25">
      <c r="A16" s="84" t="s">
        <v>20</v>
      </c>
      <c r="B16" s="85"/>
      <c r="C16" s="85"/>
      <c r="D16" s="86"/>
      <c r="E16" s="36" t="s">
        <v>25</v>
      </c>
      <c r="F16" s="36" t="s">
        <v>26</v>
      </c>
      <c r="G16" s="36" t="s">
        <v>27</v>
      </c>
      <c r="H16" s="37" t="s">
        <v>91</v>
      </c>
    </row>
    <row r="17" spans="1:8" s="16" customFormat="1" ht="30" customHeight="1" x14ac:dyDescent="0.25">
      <c r="A17" s="58" t="s">
        <v>51</v>
      </c>
      <c r="B17" s="59"/>
      <c r="C17" s="59"/>
      <c r="D17" s="60"/>
      <c r="E17" s="7">
        <f>+MRG!D20</f>
        <v>3</v>
      </c>
      <c r="F17" s="7">
        <f>+MRG!H20</f>
        <v>3</v>
      </c>
      <c r="G17" s="7">
        <f>+MRG!D21</f>
        <v>3</v>
      </c>
      <c r="H17" s="17">
        <f>+G17/F17</f>
        <v>1</v>
      </c>
    </row>
    <row r="18" spans="1:8" s="16" customFormat="1" ht="30" customHeight="1" x14ac:dyDescent="0.25">
      <c r="A18" s="58" t="s">
        <v>48</v>
      </c>
      <c r="B18" s="59"/>
      <c r="C18" s="59"/>
      <c r="D18" s="60"/>
      <c r="E18" s="7">
        <f>+IGC!D9</f>
        <v>9</v>
      </c>
      <c r="F18" s="7">
        <f>+IGC!H9</f>
        <v>8</v>
      </c>
      <c r="G18" s="7">
        <f>+IGC!D10</f>
        <v>1</v>
      </c>
      <c r="H18" s="17">
        <f>+G18/F18</f>
        <v>0.125</v>
      </c>
    </row>
    <row r="19" spans="1:8" s="16" customFormat="1" ht="30" customHeight="1" thickBot="1" x14ac:dyDescent="0.3">
      <c r="A19" s="67" t="s">
        <v>29</v>
      </c>
      <c r="B19" s="68"/>
      <c r="C19" s="68"/>
      <c r="D19" s="69"/>
      <c r="E19" s="18">
        <f>SUM(E17:E18)</f>
        <v>12</v>
      </c>
      <c r="F19" s="18">
        <f>SUM(F17:F18)</f>
        <v>11</v>
      </c>
      <c r="G19" s="18">
        <f>SUM(G17:G18)</f>
        <v>4</v>
      </c>
      <c r="H19" s="19">
        <f>+G19/F19</f>
        <v>0.36363636363636365</v>
      </c>
    </row>
    <row r="20" spans="1:8" s="15" customFormat="1" ht="18.75" thickTop="1" x14ac:dyDescent="0.25"/>
    <row r="21" spans="1:8" s="15" customFormat="1" ht="18.75" thickBot="1" x14ac:dyDescent="0.3"/>
    <row r="22" spans="1:8" s="16" customFormat="1" ht="54.75" thickTop="1" x14ac:dyDescent="0.25">
      <c r="A22" s="84" t="s">
        <v>20</v>
      </c>
      <c r="B22" s="85"/>
      <c r="C22" s="85"/>
      <c r="D22" s="85"/>
      <c r="E22" s="86"/>
      <c r="F22" s="36" t="s">
        <v>92</v>
      </c>
      <c r="G22" s="36" t="s">
        <v>49</v>
      </c>
      <c r="H22" s="20" t="s">
        <v>93</v>
      </c>
    </row>
    <row r="23" spans="1:8" s="16" customFormat="1" ht="30" customHeight="1" thickBot="1" x14ac:dyDescent="0.3">
      <c r="A23" s="87" t="s">
        <v>52</v>
      </c>
      <c r="B23" s="88"/>
      <c r="C23" s="88"/>
      <c r="D23" s="88"/>
      <c r="E23" s="89"/>
      <c r="F23" s="21">
        <f>+RECE!D9</f>
        <v>31</v>
      </c>
      <c r="G23" s="21">
        <f>+RECE!D10</f>
        <v>29</v>
      </c>
      <c r="H23" s="32">
        <f>G23/F23</f>
        <v>0.93548387096774188</v>
      </c>
    </row>
    <row r="24" spans="1:8" s="15" customFormat="1" ht="18.75" thickTop="1" x14ac:dyDescent="0.25"/>
    <row r="25" spans="1:8" s="15" customFormat="1" ht="18.75" thickBot="1" x14ac:dyDescent="0.3"/>
    <row r="26" spans="1:8" s="16" customFormat="1" ht="30" customHeight="1" thickTop="1" thickBot="1" x14ac:dyDescent="0.3">
      <c r="A26" s="70" t="s">
        <v>94</v>
      </c>
      <c r="B26" s="71"/>
      <c r="C26" s="71"/>
      <c r="D26" s="71"/>
      <c r="E26" s="22">
        <f>E13+E19+E23</f>
        <v>33</v>
      </c>
      <c r="F26" s="22">
        <f>F13+F19+F23</f>
        <v>54</v>
      </c>
      <c r="G26" s="23">
        <f>G13+G19+G23</f>
        <v>41</v>
      </c>
      <c r="H26" s="24">
        <f>G26/F26</f>
        <v>0.7592592592592593</v>
      </c>
    </row>
    <row r="27" spans="1:8" s="15" customFormat="1" ht="18.75" thickTop="1" x14ac:dyDescent="0.25"/>
    <row r="28" spans="1:8" s="15" customFormat="1" ht="18" x14ac:dyDescent="0.25"/>
    <row r="29" spans="1:8" s="15" customFormat="1" ht="18" x14ac:dyDescent="0.25"/>
    <row r="30" spans="1:8" s="15" customFormat="1" ht="18" x14ac:dyDescent="0.25"/>
    <row r="31" spans="1:8" s="15" customFormat="1" ht="18" x14ac:dyDescent="0.25"/>
    <row r="32" spans="1:8" s="15" customFormat="1" ht="18" x14ac:dyDescent="0.25"/>
    <row r="33" spans="1:8" s="15" customFormat="1" ht="18" x14ac:dyDescent="0.25"/>
    <row r="34" spans="1:8" s="15" customFormat="1" ht="18" x14ac:dyDescent="0.25"/>
    <row r="35" spans="1:8" s="15" customFormat="1" ht="18" x14ac:dyDescent="0.25"/>
    <row r="36" spans="1:8" s="15" customFormat="1" ht="18" x14ac:dyDescent="0.25"/>
    <row r="37" spans="1:8" s="15" customFormat="1" ht="18" x14ac:dyDescent="0.25"/>
    <row r="38" spans="1:8" s="15" customFormat="1" ht="18.75" thickBot="1" x14ac:dyDescent="0.3"/>
    <row r="39" spans="1:8" ht="15.75" thickTop="1" x14ac:dyDescent="0.25">
      <c r="A39" s="72" t="s">
        <v>116</v>
      </c>
      <c r="B39" s="73"/>
      <c r="C39" s="73"/>
      <c r="D39" s="73"/>
      <c r="E39" s="78" t="s">
        <v>112</v>
      </c>
      <c r="F39" s="78"/>
      <c r="G39" s="78"/>
      <c r="H39" s="79"/>
    </row>
    <row r="40" spans="1:8" x14ac:dyDescent="0.25">
      <c r="A40" s="74"/>
      <c r="B40" s="75"/>
      <c r="C40" s="75"/>
      <c r="D40" s="75"/>
      <c r="E40" s="80"/>
      <c r="F40" s="80"/>
      <c r="G40" s="80"/>
      <c r="H40" s="81"/>
    </row>
    <row r="41" spans="1:8" x14ac:dyDescent="0.25">
      <c r="A41" s="74"/>
      <c r="B41" s="75"/>
      <c r="C41" s="75"/>
      <c r="D41" s="75"/>
      <c r="E41" s="80"/>
      <c r="F41" s="80"/>
      <c r="G41" s="80"/>
      <c r="H41" s="81"/>
    </row>
    <row r="42" spans="1:8" x14ac:dyDescent="0.25">
      <c r="A42" s="74"/>
      <c r="B42" s="75"/>
      <c r="C42" s="75"/>
      <c r="D42" s="75"/>
      <c r="E42" s="80"/>
      <c r="F42" s="80"/>
      <c r="G42" s="80"/>
      <c r="H42" s="81"/>
    </row>
    <row r="43" spans="1:8" x14ac:dyDescent="0.25">
      <c r="A43" s="74"/>
      <c r="B43" s="75"/>
      <c r="C43" s="75"/>
      <c r="D43" s="75"/>
      <c r="E43" s="80"/>
      <c r="F43" s="80"/>
      <c r="G43" s="80"/>
      <c r="H43" s="81"/>
    </row>
    <row r="44" spans="1:8" x14ac:dyDescent="0.25">
      <c r="A44" s="74"/>
      <c r="B44" s="75"/>
      <c r="C44" s="75"/>
      <c r="D44" s="75"/>
      <c r="E44" s="80"/>
      <c r="F44" s="80"/>
      <c r="G44" s="80"/>
      <c r="H44" s="81"/>
    </row>
    <row r="45" spans="1:8" ht="15.75" thickBot="1" x14ac:dyDescent="0.3">
      <c r="A45" s="76"/>
      <c r="B45" s="77"/>
      <c r="C45" s="77"/>
      <c r="D45" s="77"/>
      <c r="E45" s="82"/>
      <c r="F45" s="82"/>
      <c r="G45" s="82"/>
      <c r="H45" s="83"/>
    </row>
    <row r="46" spans="1:8" ht="15.75" thickTop="1" x14ac:dyDescent="0.25"/>
  </sheetData>
  <sheetProtection algorithmName="SHA-512" hashValue="S4+Y40J6IdIuq8MUvZBazBPa0k9SiNlOEG1RVRMg6Md85HwZxwVwjFQxtxzwA/F/4u31B6GvYAWGjMR7n3uHIQ==" saltValue="mj/xOeaFaUXYDDp1ImR5tA==" spinCount="100000" sheet="1" objects="1" scenarios="1"/>
  <mergeCells count="21">
    <mergeCell ref="B6:H6"/>
    <mergeCell ref="A1:H1"/>
    <mergeCell ref="A3:B3"/>
    <mergeCell ref="D3:E3"/>
    <mergeCell ref="F3:H3"/>
    <mergeCell ref="B5:H5"/>
    <mergeCell ref="A19:D19"/>
    <mergeCell ref="A26:D26"/>
    <mergeCell ref="A39:D45"/>
    <mergeCell ref="E39:H45"/>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5"/>
  <sheetViews>
    <sheetView tabSelected="1" topLeftCell="A16" zoomScale="89" zoomScaleNormal="89" workbookViewId="0">
      <selection activeCell="A21" sqref="A21:H44"/>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3" t="s">
        <v>54</v>
      </c>
      <c r="B1" s="93"/>
      <c r="C1" s="93"/>
      <c r="D1" s="93"/>
      <c r="E1" s="93"/>
      <c r="F1" s="93"/>
      <c r="G1" s="93"/>
      <c r="H1" s="93"/>
    </row>
    <row r="3" spans="1:8" ht="33.75" customHeight="1" x14ac:dyDescent="0.25">
      <c r="A3" s="94" t="s">
        <v>0</v>
      </c>
      <c r="B3" s="95"/>
      <c r="C3" s="33" t="str">
        <f>+Resultados!C3</f>
        <v>2do. Trimestre 2019</v>
      </c>
      <c r="D3" s="96" t="s">
        <v>1</v>
      </c>
      <c r="E3" s="96"/>
      <c r="F3" s="97">
        <f ca="1">+Resultados!F3</f>
        <v>43697</v>
      </c>
      <c r="G3" s="97"/>
      <c r="H3" s="97"/>
    </row>
    <row r="4" spans="1:8" ht="5.0999999999999996" customHeight="1" x14ac:dyDescent="0.25">
      <c r="A4" s="2"/>
      <c r="D4" s="3"/>
      <c r="E4" s="3"/>
      <c r="F4" s="4"/>
      <c r="G4" s="4"/>
    </row>
    <row r="5" spans="1:8" ht="26.1" customHeight="1" x14ac:dyDescent="0.25">
      <c r="A5" s="5" t="s">
        <v>2</v>
      </c>
      <c r="B5" s="111" t="str">
        <f>+Resultados!B5</f>
        <v>SUBDIRECCION ADMINISTRATIVA Y FINANCIERA</v>
      </c>
      <c r="C5" s="111"/>
      <c r="D5" s="111"/>
      <c r="E5" s="111"/>
      <c r="F5" s="111"/>
      <c r="G5" s="111"/>
      <c r="H5" s="111"/>
    </row>
    <row r="6" spans="1:8" ht="26.1" customHeight="1" x14ac:dyDescent="0.25">
      <c r="A6" s="5" t="s">
        <v>55</v>
      </c>
      <c r="B6" s="132" t="str">
        <f>+Resultados!B6</f>
        <v>GESTION FINANCIERA</v>
      </c>
      <c r="C6" s="133"/>
      <c r="D6" s="133"/>
      <c r="E6" s="133"/>
      <c r="F6" s="133"/>
      <c r="G6" s="133"/>
      <c r="H6" s="134"/>
    </row>
    <row r="7" spans="1:8" ht="15" customHeight="1" thickBot="1" x14ac:dyDescent="0.3"/>
    <row r="8" spans="1:8" ht="42.75" customHeight="1" thickTop="1" x14ac:dyDescent="0.25">
      <c r="A8" s="121" t="s">
        <v>82</v>
      </c>
      <c r="B8" s="122"/>
      <c r="C8" s="122"/>
      <c r="D8" s="122"/>
      <c r="E8" s="122"/>
      <c r="F8" s="122"/>
      <c r="G8" s="122"/>
      <c r="H8" s="123"/>
    </row>
    <row r="9" spans="1:8" ht="35.1" customHeight="1" x14ac:dyDescent="0.25">
      <c r="A9" s="108" t="s">
        <v>39</v>
      </c>
      <c r="B9" s="109"/>
      <c r="C9" s="109"/>
      <c r="D9" s="6">
        <v>6</v>
      </c>
      <c r="E9" s="109" t="s">
        <v>40</v>
      </c>
      <c r="F9" s="109"/>
      <c r="G9" s="109"/>
      <c r="H9" s="8">
        <v>0</v>
      </c>
    </row>
    <row r="10" spans="1:8" ht="35.1" customHeight="1" x14ac:dyDescent="0.25">
      <c r="A10" s="124" t="s">
        <v>3</v>
      </c>
      <c r="B10" s="125"/>
      <c r="C10" s="126"/>
      <c r="D10" s="130">
        <f>+D9+H9</f>
        <v>6</v>
      </c>
      <c r="E10" s="109" t="s">
        <v>41</v>
      </c>
      <c r="F10" s="109"/>
      <c r="G10" s="109"/>
      <c r="H10" s="8">
        <v>2</v>
      </c>
    </row>
    <row r="11" spans="1:8" ht="35.1" customHeight="1" x14ac:dyDescent="0.25">
      <c r="A11" s="127"/>
      <c r="B11" s="128"/>
      <c r="C11" s="129"/>
      <c r="D11" s="131"/>
      <c r="E11" s="109" t="s">
        <v>42</v>
      </c>
      <c r="F11" s="109"/>
      <c r="G11" s="109"/>
      <c r="H11" s="14">
        <f>+D10-H10</f>
        <v>4</v>
      </c>
    </row>
    <row r="12" spans="1:8" ht="50.1" customHeight="1" x14ac:dyDescent="0.25">
      <c r="A12" s="108" t="s">
        <v>30</v>
      </c>
      <c r="B12" s="109"/>
      <c r="C12" s="109"/>
      <c r="D12" s="6">
        <v>1</v>
      </c>
      <c r="E12" s="109" t="s">
        <v>4</v>
      </c>
      <c r="F12" s="109"/>
      <c r="G12" s="109"/>
      <c r="H12" s="14">
        <f>+H11-D12</f>
        <v>3</v>
      </c>
    </row>
    <row r="13" spans="1:8" ht="35.1" customHeight="1" x14ac:dyDescent="0.25">
      <c r="A13" s="110" t="s">
        <v>7</v>
      </c>
      <c r="B13" s="111"/>
      <c r="C13" s="111"/>
      <c r="D13" s="11">
        <f>D12/H11</f>
        <v>0.25</v>
      </c>
      <c r="E13" s="111" t="s">
        <v>8</v>
      </c>
      <c r="F13" s="111"/>
      <c r="G13" s="111"/>
      <c r="H13" s="12">
        <f>+H12/H11</f>
        <v>0.75</v>
      </c>
    </row>
    <row r="14" spans="1:8" ht="51" customHeight="1" x14ac:dyDescent="0.25">
      <c r="A14" s="112" t="s">
        <v>69</v>
      </c>
      <c r="B14" s="113"/>
      <c r="C14" s="113"/>
      <c r="D14" s="113"/>
      <c r="E14" s="113"/>
      <c r="F14" s="113"/>
      <c r="G14" s="113"/>
      <c r="H14" s="114"/>
    </row>
    <row r="15" spans="1:8" x14ac:dyDescent="0.25">
      <c r="A15" s="99" t="s">
        <v>139</v>
      </c>
      <c r="B15" s="100"/>
      <c r="C15" s="100"/>
      <c r="D15" s="100"/>
      <c r="E15" s="100"/>
      <c r="F15" s="100"/>
      <c r="G15" s="100"/>
      <c r="H15" s="101"/>
    </row>
    <row r="16" spans="1:8" x14ac:dyDescent="0.25">
      <c r="A16" s="99"/>
      <c r="B16" s="100"/>
      <c r="C16" s="100"/>
      <c r="D16" s="100"/>
      <c r="E16" s="100"/>
      <c r="F16" s="100"/>
      <c r="G16" s="100"/>
      <c r="H16" s="101"/>
    </row>
    <row r="17" spans="1:8" x14ac:dyDescent="0.25">
      <c r="A17" s="99"/>
      <c r="B17" s="100"/>
      <c r="C17" s="100"/>
      <c r="D17" s="100"/>
      <c r="E17" s="100"/>
      <c r="F17" s="100"/>
      <c r="G17" s="100"/>
      <c r="H17" s="101"/>
    </row>
    <row r="18" spans="1:8" x14ac:dyDescent="0.25">
      <c r="A18" s="99"/>
      <c r="B18" s="100"/>
      <c r="C18" s="100"/>
      <c r="D18" s="100"/>
      <c r="E18" s="100"/>
      <c r="F18" s="100"/>
      <c r="G18" s="100"/>
      <c r="H18" s="101"/>
    </row>
    <row r="19" spans="1:8" x14ac:dyDescent="0.25">
      <c r="A19" s="115"/>
      <c r="B19" s="116"/>
      <c r="C19" s="116"/>
      <c r="D19" s="116"/>
      <c r="E19" s="116"/>
      <c r="F19" s="116"/>
      <c r="G19" s="116"/>
      <c r="H19" s="117"/>
    </row>
    <row r="20" spans="1:8" ht="66" customHeight="1" x14ac:dyDescent="0.25">
      <c r="A20" s="112" t="s">
        <v>70</v>
      </c>
      <c r="B20" s="113"/>
      <c r="C20" s="113"/>
      <c r="D20" s="113"/>
      <c r="E20" s="113"/>
      <c r="F20" s="113"/>
      <c r="G20" s="113"/>
      <c r="H20" s="114"/>
    </row>
    <row r="21" spans="1:8" x14ac:dyDescent="0.25">
      <c r="A21" s="99" t="s">
        <v>140</v>
      </c>
      <c r="B21" s="100"/>
      <c r="C21" s="100"/>
      <c r="D21" s="100"/>
      <c r="E21" s="100"/>
      <c r="F21" s="100"/>
      <c r="G21" s="100"/>
      <c r="H21" s="101"/>
    </row>
    <row r="22" spans="1:8" x14ac:dyDescent="0.25">
      <c r="A22" s="99"/>
      <c r="B22" s="100"/>
      <c r="C22" s="100"/>
      <c r="D22" s="100"/>
      <c r="E22" s="100"/>
      <c r="F22" s="100"/>
      <c r="G22" s="100"/>
      <c r="H22" s="101"/>
    </row>
    <row r="23" spans="1:8" x14ac:dyDescent="0.25">
      <c r="A23" s="99"/>
      <c r="B23" s="100"/>
      <c r="C23" s="100"/>
      <c r="D23" s="100"/>
      <c r="E23" s="100"/>
      <c r="F23" s="100"/>
      <c r="G23" s="100"/>
      <c r="H23" s="101"/>
    </row>
    <row r="24" spans="1:8" x14ac:dyDescent="0.25">
      <c r="A24" s="99"/>
      <c r="B24" s="100"/>
      <c r="C24" s="100"/>
      <c r="D24" s="100"/>
      <c r="E24" s="100"/>
      <c r="F24" s="100"/>
      <c r="G24" s="100"/>
      <c r="H24" s="101"/>
    </row>
    <row r="25" spans="1:8" x14ac:dyDescent="0.25">
      <c r="A25" s="99"/>
      <c r="B25" s="100"/>
      <c r="C25" s="100"/>
      <c r="D25" s="100"/>
      <c r="E25" s="100"/>
      <c r="F25" s="100"/>
      <c r="G25" s="100"/>
      <c r="H25" s="101"/>
    </row>
    <row r="26" spans="1:8" x14ac:dyDescent="0.25">
      <c r="A26" s="99"/>
      <c r="B26" s="100"/>
      <c r="C26" s="100"/>
      <c r="D26" s="100"/>
      <c r="E26" s="100"/>
      <c r="F26" s="100"/>
      <c r="G26" s="100"/>
      <c r="H26" s="101"/>
    </row>
    <row r="27" spans="1:8" x14ac:dyDescent="0.25">
      <c r="A27" s="99"/>
      <c r="B27" s="100"/>
      <c r="C27" s="100"/>
      <c r="D27" s="100"/>
      <c r="E27" s="100"/>
      <c r="F27" s="100"/>
      <c r="G27" s="100"/>
      <c r="H27" s="101"/>
    </row>
    <row r="28" spans="1:8" x14ac:dyDescent="0.25">
      <c r="A28" s="99"/>
      <c r="B28" s="100"/>
      <c r="C28" s="100"/>
      <c r="D28" s="100"/>
      <c r="E28" s="100"/>
      <c r="F28" s="100"/>
      <c r="G28" s="100"/>
      <c r="H28" s="101"/>
    </row>
    <row r="29" spans="1:8" x14ac:dyDescent="0.25">
      <c r="A29" s="99"/>
      <c r="B29" s="100"/>
      <c r="C29" s="100"/>
      <c r="D29" s="100"/>
      <c r="E29" s="100"/>
      <c r="F29" s="100"/>
      <c r="G29" s="100"/>
      <c r="H29" s="101"/>
    </row>
    <row r="30" spans="1:8" x14ac:dyDescent="0.25">
      <c r="A30" s="99"/>
      <c r="B30" s="100"/>
      <c r="C30" s="100"/>
      <c r="D30" s="100"/>
      <c r="E30" s="100"/>
      <c r="F30" s="100"/>
      <c r="G30" s="100"/>
      <c r="H30" s="101"/>
    </row>
    <row r="31" spans="1:8" x14ac:dyDescent="0.25">
      <c r="A31" s="99"/>
      <c r="B31" s="100"/>
      <c r="C31" s="100"/>
      <c r="D31" s="100"/>
      <c r="E31" s="100"/>
      <c r="F31" s="100"/>
      <c r="G31" s="100"/>
      <c r="H31" s="101"/>
    </row>
    <row r="32" spans="1:8" x14ac:dyDescent="0.25">
      <c r="A32" s="99"/>
      <c r="B32" s="100"/>
      <c r="C32" s="100"/>
      <c r="D32" s="100"/>
      <c r="E32" s="100"/>
      <c r="F32" s="100"/>
      <c r="G32" s="100"/>
      <c r="H32" s="101"/>
    </row>
    <row r="33" spans="1:8" x14ac:dyDescent="0.25">
      <c r="A33" s="99"/>
      <c r="B33" s="100"/>
      <c r="C33" s="100"/>
      <c r="D33" s="100"/>
      <c r="E33" s="100"/>
      <c r="F33" s="100"/>
      <c r="G33" s="100"/>
      <c r="H33" s="101"/>
    </row>
    <row r="34" spans="1:8" x14ac:dyDescent="0.25">
      <c r="A34" s="99"/>
      <c r="B34" s="100"/>
      <c r="C34" s="100"/>
      <c r="D34" s="100"/>
      <c r="E34" s="100"/>
      <c r="F34" s="100"/>
      <c r="G34" s="100"/>
      <c r="H34" s="101"/>
    </row>
    <row r="35" spans="1:8" x14ac:dyDescent="0.25">
      <c r="A35" s="99"/>
      <c r="B35" s="100"/>
      <c r="C35" s="100"/>
      <c r="D35" s="100"/>
      <c r="E35" s="100"/>
      <c r="F35" s="100"/>
      <c r="G35" s="100"/>
      <c r="H35" s="101"/>
    </row>
    <row r="36" spans="1:8" x14ac:dyDescent="0.25">
      <c r="A36" s="99"/>
      <c r="B36" s="100"/>
      <c r="C36" s="100"/>
      <c r="D36" s="100"/>
      <c r="E36" s="100"/>
      <c r="F36" s="100"/>
      <c r="G36" s="100"/>
      <c r="H36" s="101"/>
    </row>
    <row r="37" spans="1:8" x14ac:dyDescent="0.25">
      <c r="A37" s="99"/>
      <c r="B37" s="100"/>
      <c r="C37" s="100"/>
      <c r="D37" s="100"/>
      <c r="E37" s="100"/>
      <c r="F37" s="100"/>
      <c r="G37" s="100"/>
      <c r="H37" s="101"/>
    </row>
    <row r="38" spans="1:8" x14ac:dyDescent="0.25">
      <c r="A38" s="99"/>
      <c r="B38" s="100"/>
      <c r="C38" s="100"/>
      <c r="D38" s="100"/>
      <c r="E38" s="100"/>
      <c r="F38" s="100"/>
      <c r="G38" s="100"/>
      <c r="H38" s="101"/>
    </row>
    <row r="39" spans="1:8" x14ac:dyDescent="0.25">
      <c r="A39" s="99"/>
      <c r="B39" s="100"/>
      <c r="C39" s="100"/>
      <c r="D39" s="100"/>
      <c r="E39" s="100"/>
      <c r="F39" s="100"/>
      <c r="G39" s="100"/>
      <c r="H39" s="101"/>
    </row>
    <row r="40" spans="1:8" x14ac:dyDescent="0.25">
      <c r="A40" s="99"/>
      <c r="B40" s="100"/>
      <c r="C40" s="100"/>
      <c r="D40" s="100"/>
      <c r="E40" s="100"/>
      <c r="F40" s="100"/>
      <c r="G40" s="100"/>
      <c r="H40" s="101"/>
    </row>
    <row r="41" spans="1:8" x14ac:dyDescent="0.25">
      <c r="A41" s="99"/>
      <c r="B41" s="100"/>
      <c r="C41" s="100"/>
      <c r="D41" s="100"/>
      <c r="E41" s="100"/>
      <c r="F41" s="100"/>
      <c r="G41" s="100"/>
      <c r="H41" s="101"/>
    </row>
    <row r="42" spans="1:8" x14ac:dyDescent="0.25">
      <c r="A42" s="99"/>
      <c r="B42" s="100"/>
      <c r="C42" s="100"/>
      <c r="D42" s="100"/>
      <c r="E42" s="100"/>
      <c r="F42" s="100"/>
      <c r="G42" s="100"/>
      <c r="H42" s="101"/>
    </row>
    <row r="43" spans="1:8" x14ac:dyDescent="0.25">
      <c r="A43" s="115"/>
      <c r="B43" s="116"/>
      <c r="C43" s="116"/>
      <c r="D43" s="116"/>
      <c r="E43" s="116"/>
      <c r="F43" s="116"/>
      <c r="G43" s="116"/>
      <c r="H43" s="117"/>
    </row>
    <row r="44" spans="1:8" x14ac:dyDescent="0.25">
      <c r="A44" s="115"/>
      <c r="B44" s="116"/>
      <c r="C44" s="116"/>
      <c r="D44" s="116"/>
      <c r="E44" s="116"/>
      <c r="F44" s="116"/>
      <c r="G44" s="116"/>
      <c r="H44" s="117"/>
    </row>
    <row r="45" spans="1:8" ht="24.95" customHeight="1" x14ac:dyDescent="0.25">
      <c r="A45" s="118" t="s">
        <v>56</v>
      </c>
      <c r="B45" s="119"/>
      <c r="C45" s="119"/>
      <c r="D45" s="119"/>
      <c r="E45" s="119"/>
      <c r="F45" s="119"/>
      <c r="G45" s="119"/>
      <c r="H45" s="120"/>
    </row>
    <row r="46" spans="1:8" x14ac:dyDescent="0.25">
      <c r="A46" s="99" t="s">
        <v>134</v>
      </c>
      <c r="B46" s="100"/>
      <c r="C46" s="100"/>
      <c r="D46" s="100"/>
      <c r="E46" s="100"/>
      <c r="F46" s="100"/>
      <c r="G46" s="100"/>
      <c r="H46" s="101"/>
    </row>
    <row r="47" spans="1:8" x14ac:dyDescent="0.25">
      <c r="A47" s="99"/>
      <c r="B47" s="100"/>
      <c r="C47" s="100"/>
      <c r="D47" s="100"/>
      <c r="E47" s="100"/>
      <c r="F47" s="100"/>
      <c r="G47" s="100"/>
      <c r="H47" s="101"/>
    </row>
    <row r="48" spans="1:8" x14ac:dyDescent="0.25">
      <c r="A48" s="115"/>
      <c r="B48" s="116"/>
      <c r="C48" s="116"/>
      <c r="D48" s="116"/>
      <c r="E48" s="116"/>
      <c r="F48" s="116"/>
      <c r="G48" s="116"/>
      <c r="H48" s="117"/>
    </row>
    <row r="49" spans="1:8" ht="24.95" customHeight="1" x14ac:dyDescent="0.25">
      <c r="A49" s="118" t="s">
        <v>57</v>
      </c>
      <c r="B49" s="119"/>
      <c r="C49" s="119"/>
      <c r="D49" s="119"/>
      <c r="E49" s="119"/>
      <c r="F49" s="119"/>
      <c r="G49" s="119"/>
      <c r="H49" s="120"/>
    </row>
    <row r="50" spans="1:8" x14ac:dyDescent="0.25">
      <c r="A50" s="99" t="s">
        <v>127</v>
      </c>
      <c r="B50" s="100"/>
      <c r="C50" s="100"/>
      <c r="D50" s="100"/>
      <c r="E50" s="100"/>
      <c r="F50" s="100"/>
      <c r="G50" s="100"/>
      <c r="H50" s="101"/>
    </row>
    <row r="51" spans="1:8" x14ac:dyDescent="0.25">
      <c r="A51" s="102"/>
      <c r="B51" s="103"/>
      <c r="C51" s="103"/>
      <c r="D51" s="103"/>
      <c r="E51" s="103"/>
      <c r="F51" s="103"/>
      <c r="G51" s="103"/>
      <c r="H51" s="104"/>
    </row>
    <row r="52" spans="1:8" x14ac:dyDescent="0.25">
      <c r="A52" s="102"/>
      <c r="B52" s="103"/>
      <c r="C52" s="103"/>
      <c r="D52" s="103"/>
      <c r="E52" s="103"/>
      <c r="F52" s="103"/>
      <c r="G52" s="103"/>
      <c r="H52" s="104"/>
    </row>
    <row r="53" spans="1:8" x14ac:dyDescent="0.25">
      <c r="A53" s="102"/>
      <c r="B53" s="103"/>
      <c r="C53" s="103"/>
      <c r="D53" s="103"/>
      <c r="E53" s="103"/>
      <c r="F53" s="103"/>
      <c r="G53" s="103"/>
      <c r="H53" s="104"/>
    </row>
    <row r="54" spans="1:8" ht="15.75" thickBot="1" x14ac:dyDescent="0.3">
      <c r="A54" s="105"/>
      <c r="B54" s="106"/>
      <c r="C54" s="106"/>
      <c r="D54" s="106"/>
      <c r="E54" s="106"/>
      <c r="F54" s="106"/>
      <c r="G54" s="106"/>
      <c r="H54" s="107"/>
    </row>
    <row r="55" spans="1:8" ht="15.75" thickTop="1" x14ac:dyDescent="0.25"/>
  </sheetData>
  <sheetProtection algorithmName="SHA-512" hashValue="yjSDOBcP2b5md6iQlHH0H+LLhp8XUP4sfGXFIMhU+G3CHIzT89aePWYe4F92k5lOqm10wzrKoI+qrwEOPWAu/g==" saltValue="vk+UnfTLZZ6y8ItQAF4bbQ==" spinCount="100000" sheet="1" objects="1" scenarios="1"/>
  <mergeCells count="25">
    <mergeCell ref="B6:H6"/>
    <mergeCell ref="A1:H1"/>
    <mergeCell ref="A3:B3"/>
    <mergeCell ref="D3:E3"/>
    <mergeCell ref="F3:H3"/>
    <mergeCell ref="B5:H5"/>
    <mergeCell ref="A8:H8"/>
    <mergeCell ref="A9:C9"/>
    <mergeCell ref="E9:G9"/>
    <mergeCell ref="A10:C11"/>
    <mergeCell ref="D10:D11"/>
    <mergeCell ref="E10:G10"/>
    <mergeCell ref="E11:G11"/>
    <mergeCell ref="A50:H54"/>
    <mergeCell ref="A12:C12"/>
    <mergeCell ref="E12:G12"/>
    <mergeCell ref="A13:C13"/>
    <mergeCell ref="E13:G13"/>
    <mergeCell ref="A14:H14"/>
    <mergeCell ref="A15:H19"/>
    <mergeCell ref="A20:H20"/>
    <mergeCell ref="A21:H44"/>
    <mergeCell ref="A45:H45"/>
    <mergeCell ref="A46:H48"/>
    <mergeCell ref="A49:H49"/>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7" zoomScaleNormal="100" workbookViewId="0">
      <selection activeCell="N16" sqref="N16"/>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3" t="s">
        <v>54</v>
      </c>
      <c r="B1" s="93"/>
      <c r="C1" s="93"/>
      <c r="D1" s="93"/>
      <c r="E1" s="93"/>
      <c r="F1" s="93"/>
      <c r="G1" s="93"/>
      <c r="H1" s="93"/>
    </row>
    <row r="3" spans="1:8" ht="31.5" customHeight="1" x14ac:dyDescent="0.25">
      <c r="A3" s="94" t="s">
        <v>0</v>
      </c>
      <c r="B3" s="95"/>
      <c r="C3" s="33" t="str">
        <f>+Resultados!C3</f>
        <v>2do. Trimestre 2019</v>
      </c>
      <c r="D3" s="96" t="s">
        <v>1</v>
      </c>
      <c r="E3" s="96"/>
      <c r="F3" s="97">
        <f ca="1">+Resultados!F3</f>
        <v>43697</v>
      </c>
      <c r="G3" s="97"/>
      <c r="H3" s="97"/>
    </row>
    <row r="4" spans="1:8" ht="5.0999999999999996" customHeight="1" x14ac:dyDescent="0.25">
      <c r="A4" s="2"/>
      <c r="D4" s="3"/>
      <c r="E4" s="3"/>
      <c r="F4" s="4"/>
      <c r="G4" s="4"/>
    </row>
    <row r="5" spans="1:8" ht="26.1" customHeight="1" x14ac:dyDescent="0.25">
      <c r="A5" s="5" t="s">
        <v>2</v>
      </c>
      <c r="B5" s="111" t="str">
        <f>+Resultados!B5</f>
        <v>SUBDIRECCION ADMINISTRATIVA Y FINANCIERA</v>
      </c>
      <c r="C5" s="111"/>
      <c r="D5" s="111"/>
      <c r="E5" s="111"/>
      <c r="F5" s="111"/>
      <c r="G5" s="111"/>
      <c r="H5" s="111"/>
    </row>
    <row r="6" spans="1:8" ht="26.1" customHeight="1" x14ac:dyDescent="0.25">
      <c r="A6" s="5" t="s">
        <v>55</v>
      </c>
      <c r="B6" s="132" t="str">
        <f>+Resultados!B6</f>
        <v>GESTION FINANCIERA</v>
      </c>
      <c r="C6" s="133"/>
      <c r="D6" s="133"/>
      <c r="E6" s="133"/>
      <c r="F6" s="133"/>
      <c r="G6" s="133"/>
      <c r="H6" s="134"/>
    </row>
    <row r="7" spans="1:8" ht="15" customHeight="1" thickBot="1" x14ac:dyDescent="0.3"/>
    <row r="8" spans="1:8" ht="45" customHeight="1" thickTop="1" x14ac:dyDescent="0.25">
      <c r="A8" s="150" t="s">
        <v>83</v>
      </c>
      <c r="B8" s="151"/>
      <c r="C8" s="151"/>
      <c r="D8" s="151"/>
      <c r="E8" s="151"/>
      <c r="F8" s="151"/>
      <c r="G8" s="151"/>
      <c r="H8" s="152"/>
    </row>
    <row r="9" spans="1:8" ht="18" customHeight="1" x14ac:dyDescent="0.25">
      <c r="A9" s="153" t="s">
        <v>58</v>
      </c>
      <c r="B9" s="154"/>
      <c r="C9" s="154"/>
      <c r="D9" s="154"/>
      <c r="E9" s="154"/>
      <c r="F9" s="154"/>
      <c r="G9" s="154"/>
      <c r="H9" s="155"/>
    </row>
    <row r="10" spans="1:8" ht="18" customHeight="1" x14ac:dyDescent="0.25">
      <c r="A10" s="156"/>
      <c r="B10" s="157"/>
      <c r="C10" s="157"/>
      <c r="D10" s="157"/>
      <c r="E10" s="157"/>
      <c r="F10" s="157"/>
      <c r="G10" s="157"/>
      <c r="H10" s="158"/>
    </row>
    <row r="11" spans="1:8" ht="18" customHeight="1" x14ac:dyDescent="0.25">
      <c r="A11" s="156"/>
      <c r="B11" s="157"/>
      <c r="C11" s="157"/>
      <c r="D11" s="157"/>
      <c r="E11" s="157"/>
      <c r="F11" s="157"/>
      <c r="G11" s="157"/>
      <c r="H11" s="158"/>
    </row>
    <row r="12" spans="1:8" ht="18" customHeight="1" x14ac:dyDescent="0.25">
      <c r="A12" s="159" t="s">
        <v>105</v>
      </c>
      <c r="B12" s="160"/>
      <c r="C12" s="160"/>
      <c r="D12" s="160"/>
      <c r="E12" s="160"/>
      <c r="F12" s="160"/>
      <c r="G12" s="160"/>
      <c r="H12" s="161"/>
    </row>
    <row r="13" spans="1:8" ht="18" customHeight="1" x14ac:dyDescent="0.25">
      <c r="A13" s="162"/>
      <c r="B13" s="163"/>
      <c r="C13" s="163"/>
      <c r="D13" s="163"/>
      <c r="E13" s="163"/>
      <c r="F13" s="163"/>
      <c r="G13" s="163"/>
      <c r="H13" s="164"/>
    </row>
    <row r="14" spans="1:8" ht="35.1" customHeight="1" x14ac:dyDescent="0.25">
      <c r="A14" s="165" t="s">
        <v>59</v>
      </c>
      <c r="B14" s="140"/>
      <c r="C14" s="141"/>
      <c r="D14" s="6">
        <v>0</v>
      </c>
      <c r="E14" s="139" t="s">
        <v>60</v>
      </c>
      <c r="F14" s="140"/>
      <c r="G14" s="141"/>
      <c r="H14" s="8">
        <v>6</v>
      </c>
    </row>
    <row r="15" spans="1:8" ht="35.1" customHeight="1" x14ac:dyDescent="0.25">
      <c r="A15" s="124" t="s">
        <v>66</v>
      </c>
      <c r="B15" s="125"/>
      <c r="C15" s="126"/>
      <c r="D15" s="148">
        <f>+D14+H14</f>
        <v>6</v>
      </c>
      <c r="E15" s="109" t="s">
        <v>61</v>
      </c>
      <c r="F15" s="109"/>
      <c r="G15" s="109"/>
      <c r="H15" s="8">
        <v>4</v>
      </c>
    </row>
    <row r="16" spans="1:8" ht="45" customHeight="1" x14ac:dyDescent="0.25">
      <c r="A16" s="127"/>
      <c r="B16" s="128"/>
      <c r="C16" s="129"/>
      <c r="D16" s="149"/>
      <c r="E16" s="139" t="s">
        <v>62</v>
      </c>
      <c r="F16" s="140"/>
      <c r="G16" s="141"/>
      <c r="H16" s="14">
        <f>+D15-H15</f>
        <v>2</v>
      </c>
    </row>
    <row r="17" spans="1:8" ht="45" customHeight="1" x14ac:dyDescent="0.25">
      <c r="A17" s="108" t="s">
        <v>78</v>
      </c>
      <c r="B17" s="109"/>
      <c r="C17" s="109"/>
      <c r="D17" s="6">
        <v>1</v>
      </c>
      <c r="E17" s="139" t="s">
        <v>63</v>
      </c>
      <c r="F17" s="140"/>
      <c r="G17" s="141"/>
      <c r="H17" s="14">
        <f>+H16-D17</f>
        <v>1</v>
      </c>
    </row>
    <row r="18" spans="1:8" ht="45" customHeight="1" x14ac:dyDescent="0.25">
      <c r="A18" s="142" t="s">
        <v>5</v>
      </c>
      <c r="B18" s="133"/>
      <c r="C18" s="134"/>
      <c r="D18" s="10">
        <f>D17/H16</f>
        <v>0.5</v>
      </c>
      <c r="E18" s="132" t="s">
        <v>6</v>
      </c>
      <c r="F18" s="133"/>
      <c r="G18" s="134"/>
      <c r="H18" s="12">
        <f>+H17/H16</f>
        <v>0.5</v>
      </c>
    </row>
    <row r="19" spans="1:8" ht="45" customHeight="1" x14ac:dyDescent="0.25">
      <c r="A19" s="143" t="s">
        <v>65</v>
      </c>
      <c r="B19" s="144"/>
      <c r="C19" s="144"/>
      <c r="D19" s="9">
        <v>0</v>
      </c>
      <c r="E19" s="145" t="s">
        <v>64</v>
      </c>
      <c r="F19" s="146"/>
      <c r="G19" s="147"/>
      <c r="H19" s="13">
        <f>+D19/D15</f>
        <v>0</v>
      </c>
    </row>
    <row r="20" spans="1:8" ht="51" customHeight="1" x14ac:dyDescent="0.25">
      <c r="A20" s="135" t="s">
        <v>71</v>
      </c>
      <c r="B20" s="136"/>
      <c r="C20" s="136"/>
      <c r="D20" s="136"/>
      <c r="E20" s="136"/>
      <c r="F20" s="136"/>
      <c r="G20" s="136"/>
      <c r="H20" s="137"/>
    </row>
    <row r="21" spans="1:8" x14ac:dyDescent="0.25">
      <c r="A21" s="99" t="s">
        <v>142</v>
      </c>
      <c r="B21" s="100"/>
      <c r="C21" s="100"/>
      <c r="D21" s="100"/>
      <c r="E21" s="100"/>
      <c r="F21" s="100"/>
      <c r="G21" s="100"/>
      <c r="H21" s="101"/>
    </row>
    <row r="22" spans="1:8" x14ac:dyDescent="0.25">
      <c r="A22" s="115"/>
      <c r="B22" s="116"/>
      <c r="C22" s="116"/>
      <c r="D22" s="116"/>
      <c r="E22" s="116"/>
      <c r="F22" s="116"/>
      <c r="G22" s="116"/>
      <c r="H22" s="117"/>
    </row>
    <row r="23" spans="1:8" ht="55.5" customHeight="1" x14ac:dyDescent="0.25">
      <c r="A23" s="135" t="s">
        <v>67</v>
      </c>
      <c r="B23" s="136"/>
      <c r="C23" s="136"/>
      <c r="D23" s="136"/>
      <c r="E23" s="136"/>
      <c r="F23" s="136"/>
      <c r="G23" s="136"/>
      <c r="H23" s="137"/>
    </row>
    <row r="24" spans="1:8" x14ac:dyDescent="0.25">
      <c r="A24" s="99" t="s">
        <v>138</v>
      </c>
      <c r="B24" s="100"/>
      <c r="C24" s="100"/>
      <c r="D24" s="100"/>
      <c r="E24" s="100"/>
      <c r="F24" s="100"/>
      <c r="G24" s="100"/>
      <c r="H24" s="101"/>
    </row>
    <row r="25" spans="1:8" x14ac:dyDescent="0.25">
      <c r="A25" s="99"/>
      <c r="B25" s="100"/>
      <c r="C25" s="100"/>
      <c r="D25" s="100"/>
      <c r="E25" s="100"/>
      <c r="F25" s="100"/>
      <c r="G25" s="100"/>
      <c r="H25" s="101"/>
    </row>
    <row r="26" spans="1:8" x14ac:dyDescent="0.25">
      <c r="A26" s="99"/>
      <c r="B26" s="100"/>
      <c r="C26" s="100"/>
      <c r="D26" s="100"/>
      <c r="E26" s="100"/>
      <c r="F26" s="100"/>
      <c r="G26" s="100"/>
      <c r="H26" s="101"/>
    </row>
    <row r="27" spans="1:8" x14ac:dyDescent="0.25">
      <c r="A27" s="99"/>
      <c r="B27" s="100"/>
      <c r="C27" s="100"/>
      <c r="D27" s="100"/>
      <c r="E27" s="100"/>
      <c r="F27" s="100"/>
      <c r="G27" s="100"/>
      <c r="H27" s="101"/>
    </row>
    <row r="28" spans="1:8" x14ac:dyDescent="0.25">
      <c r="A28" s="99"/>
      <c r="B28" s="100"/>
      <c r="C28" s="100"/>
      <c r="D28" s="100"/>
      <c r="E28" s="100"/>
      <c r="F28" s="100"/>
      <c r="G28" s="100"/>
      <c r="H28" s="101"/>
    </row>
    <row r="29" spans="1:8" x14ac:dyDescent="0.25">
      <c r="A29" s="115"/>
      <c r="B29" s="116"/>
      <c r="C29" s="116"/>
      <c r="D29" s="116"/>
      <c r="E29" s="116"/>
      <c r="F29" s="116"/>
      <c r="G29" s="116"/>
      <c r="H29" s="117"/>
    </row>
    <row r="30" spans="1:8" x14ac:dyDescent="0.25">
      <c r="A30" s="115"/>
      <c r="B30" s="116"/>
      <c r="C30" s="116"/>
      <c r="D30" s="116"/>
      <c r="E30" s="116"/>
      <c r="F30" s="116"/>
      <c r="G30" s="116"/>
      <c r="H30" s="117"/>
    </row>
    <row r="31" spans="1:8" ht="52.5" customHeight="1" x14ac:dyDescent="0.25">
      <c r="A31" s="135" t="s">
        <v>72</v>
      </c>
      <c r="B31" s="136"/>
      <c r="C31" s="136"/>
      <c r="D31" s="136"/>
      <c r="E31" s="136"/>
      <c r="F31" s="136"/>
      <c r="G31" s="136"/>
      <c r="H31" s="137"/>
    </row>
    <row r="32" spans="1:8" x14ac:dyDescent="0.25">
      <c r="A32" s="99" t="s">
        <v>143</v>
      </c>
      <c r="B32" s="100"/>
      <c r="C32" s="100"/>
      <c r="D32" s="100"/>
      <c r="E32" s="100"/>
      <c r="F32" s="100"/>
      <c r="G32" s="100"/>
      <c r="H32" s="101"/>
    </row>
    <row r="33" spans="1:8" x14ac:dyDescent="0.25">
      <c r="A33" s="115"/>
      <c r="B33" s="116"/>
      <c r="C33" s="116"/>
      <c r="D33" s="116"/>
      <c r="E33" s="116"/>
      <c r="F33" s="116"/>
      <c r="G33" s="116"/>
      <c r="H33" s="117"/>
    </row>
    <row r="34" spans="1:8" ht="52.5" customHeight="1" x14ac:dyDescent="0.25">
      <c r="A34" s="135" t="s">
        <v>68</v>
      </c>
      <c r="B34" s="136"/>
      <c r="C34" s="136"/>
      <c r="D34" s="136"/>
      <c r="E34" s="136"/>
      <c r="F34" s="136"/>
      <c r="G34" s="136"/>
      <c r="H34" s="137"/>
    </row>
    <row r="35" spans="1:8" x14ac:dyDescent="0.25">
      <c r="A35" s="99" t="s">
        <v>104</v>
      </c>
      <c r="B35" s="100"/>
      <c r="C35" s="100"/>
      <c r="D35" s="100"/>
      <c r="E35" s="100"/>
      <c r="F35" s="100"/>
      <c r="G35" s="100"/>
      <c r="H35" s="101"/>
    </row>
    <row r="36" spans="1:8" x14ac:dyDescent="0.25">
      <c r="A36" s="115"/>
      <c r="B36" s="116"/>
      <c r="C36" s="116"/>
      <c r="D36" s="116"/>
      <c r="E36" s="116"/>
      <c r="F36" s="116"/>
      <c r="G36" s="116"/>
      <c r="H36" s="117"/>
    </row>
    <row r="37" spans="1:8" ht="24.95" customHeight="1" x14ac:dyDescent="0.25">
      <c r="A37" s="138" t="s">
        <v>56</v>
      </c>
      <c r="B37" s="136"/>
      <c r="C37" s="136"/>
      <c r="D37" s="136"/>
      <c r="E37" s="136"/>
      <c r="F37" s="136"/>
      <c r="G37" s="136"/>
      <c r="H37" s="137"/>
    </row>
    <row r="38" spans="1:8" x14ac:dyDescent="0.25">
      <c r="A38" s="99"/>
      <c r="B38" s="100"/>
      <c r="C38" s="100"/>
      <c r="D38" s="100"/>
      <c r="E38" s="100"/>
      <c r="F38" s="100"/>
      <c r="G38" s="100"/>
      <c r="H38" s="101"/>
    </row>
    <row r="39" spans="1:8" x14ac:dyDescent="0.25">
      <c r="A39" s="115"/>
      <c r="B39" s="116"/>
      <c r="C39" s="116"/>
      <c r="D39" s="116"/>
      <c r="E39" s="116"/>
      <c r="F39" s="116"/>
      <c r="G39" s="116"/>
      <c r="H39" s="117"/>
    </row>
    <row r="40" spans="1:8" ht="24.95" customHeight="1" x14ac:dyDescent="0.25">
      <c r="A40" s="138" t="s">
        <v>57</v>
      </c>
      <c r="B40" s="136"/>
      <c r="C40" s="136"/>
      <c r="D40" s="136"/>
      <c r="E40" s="136"/>
      <c r="F40" s="136"/>
      <c r="G40" s="136"/>
      <c r="H40" s="137"/>
    </row>
    <row r="41" spans="1:8" x14ac:dyDescent="0.25">
      <c r="A41" s="99" t="s">
        <v>141</v>
      </c>
      <c r="B41" s="100"/>
      <c r="C41" s="100"/>
      <c r="D41" s="100"/>
      <c r="E41" s="100"/>
      <c r="F41" s="100"/>
      <c r="G41" s="100"/>
      <c r="H41" s="101"/>
    </row>
    <row r="42" spans="1:8" ht="15.75" thickBot="1" x14ac:dyDescent="0.3">
      <c r="A42" s="105"/>
      <c r="B42" s="106"/>
      <c r="C42" s="106"/>
      <c r="D42" s="106"/>
      <c r="E42" s="106"/>
      <c r="F42" s="106"/>
      <c r="G42" s="106"/>
      <c r="H42" s="107"/>
    </row>
    <row r="43" spans="1:8" ht="15.75" thickTop="1" x14ac:dyDescent="0.25"/>
  </sheetData>
  <sheetProtection algorithmName="SHA-512" hashValue="+hxC+yTg2BqZgZLyd4wONLM75bH+zmXEMfY/+95WTjLZtNv9DY43/pxEerMyRIhqr/Cz2dWIbVBwj56L3uOTew==" saltValue="Hzbp/myFj1Jc78lPw4x2Rg==" spinCount="100000" sheet="1" objects="1" scenarios="1"/>
  <mergeCells count="33">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 ref="A17:C17"/>
    <mergeCell ref="E17:G17"/>
    <mergeCell ref="A18:C18"/>
    <mergeCell ref="E18:G18"/>
    <mergeCell ref="A19:C19"/>
    <mergeCell ref="E19:G19"/>
    <mergeCell ref="A41:H42"/>
    <mergeCell ref="A20:H20"/>
    <mergeCell ref="A21:H22"/>
    <mergeCell ref="A23:H23"/>
    <mergeCell ref="A24:H30"/>
    <mergeCell ref="A31:H31"/>
    <mergeCell ref="A32:H33"/>
    <mergeCell ref="A34:H34"/>
    <mergeCell ref="A35:H36"/>
    <mergeCell ref="A37:H37"/>
    <mergeCell ref="A38:H39"/>
    <mergeCell ref="A40:H40"/>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1"/>
  <sheetViews>
    <sheetView topLeftCell="A31" zoomScale="85" zoomScaleNormal="85" workbookViewId="0">
      <selection activeCell="A84" sqref="A84:H9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10" ht="36.75" customHeight="1" x14ac:dyDescent="0.25">
      <c r="A1" s="93" t="s">
        <v>54</v>
      </c>
      <c r="B1" s="93"/>
      <c r="C1" s="93"/>
      <c r="D1" s="93"/>
      <c r="E1" s="93"/>
      <c r="F1" s="93"/>
      <c r="G1" s="93"/>
      <c r="H1" s="93"/>
    </row>
    <row r="3" spans="1:10" ht="34.5" customHeight="1" x14ac:dyDescent="0.25">
      <c r="A3" s="94" t="s">
        <v>0</v>
      </c>
      <c r="B3" s="95"/>
      <c r="C3" s="33" t="str">
        <f>+Resultados!C3</f>
        <v>2do. Trimestre 2019</v>
      </c>
      <c r="D3" s="96" t="s">
        <v>1</v>
      </c>
      <c r="E3" s="96"/>
      <c r="F3" s="97">
        <f ca="1">+Resultados!F3</f>
        <v>43697</v>
      </c>
      <c r="G3" s="97"/>
      <c r="H3" s="97"/>
    </row>
    <row r="4" spans="1:10" ht="5.0999999999999996" customHeight="1" x14ac:dyDescent="0.25">
      <c r="A4" s="2"/>
      <c r="D4" s="3"/>
      <c r="E4" s="3"/>
      <c r="F4" s="4"/>
      <c r="G4" s="4"/>
    </row>
    <row r="5" spans="1:10" ht="26.1" customHeight="1" x14ac:dyDescent="0.25">
      <c r="A5" s="5" t="s">
        <v>2</v>
      </c>
      <c r="B5" s="111" t="str">
        <f>+Resultados!B5</f>
        <v>SUBDIRECCION ADMINISTRATIVA Y FINANCIERA</v>
      </c>
      <c r="C5" s="111"/>
      <c r="D5" s="111"/>
      <c r="E5" s="111"/>
      <c r="F5" s="111"/>
      <c r="G5" s="111"/>
      <c r="H5" s="111"/>
    </row>
    <row r="6" spans="1:10" ht="26.1" customHeight="1" x14ac:dyDescent="0.25">
      <c r="A6" s="5" t="s">
        <v>55</v>
      </c>
      <c r="B6" s="132" t="str">
        <f>+Resultados!B6</f>
        <v>GESTION FINANCIERA</v>
      </c>
      <c r="C6" s="133"/>
      <c r="D6" s="133"/>
      <c r="E6" s="133"/>
      <c r="F6" s="133"/>
      <c r="G6" s="133"/>
      <c r="H6" s="134"/>
    </row>
    <row r="7" spans="1:10" ht="15" customHeight="1" thickBot="1" x14ac:dyDescent="0.3"/>
    <row r="8" spans="1:10" ht="30" customHeight="1" thickTop="1" x14ac:dyDescent="0.25">
      <c r="A8" s="174" t="s">
        <v>84</v>
      </c>
      <c r="B8" s="175"/>
      <c r="C8" s="175"/>
      <c r="D8" s="175"/>
      <c r="E8" s="175"/>
      <c r="F8" s="175"/>
      <c r="G8" s="175"/>
      <c r="H8" s="176"/>
    </row>
    <row r="9" spans="1:10" ht="35.1" customHeight="1" x14ac:dyDescent="0.25">
      <c r="A9" s="173" t="s">
        <v>75</v>
      </c>
      <c r="B9" s="146"/>
      <c r="C9" s="146"/>
      <c r="D9" s="146"/>
      <c r="E9" s="146"/>
      <c r="F9" s="146"/>
      <c r="G9" s="147"/>
      <c r="H9" s="8">
        <v>5</v>
      </c>
      <c r="J9" s="1" t="s">
        <v>114</v>
      </c>
    </row>
    <row r="10" spans="1:10" ht="45" customHeight="1" x14ac:dyDescent="0.25">
      <c r="A10" s="165" t="s">
        <v>76</v>
      </c>
      <c r="B10" s="140"/>
      <c r="C10" s="141"/>
      <c r="D10" s="6">
        <v>0</v>
      </c>
      <c r="E10" s="139" t="s">
        <v>77</v>
      </c>
      <c r="F10" s="140"/>
      <c r="G10" s="141"/>
      <c r="H10" s="8">
        <v>9</v>
      </c>
      <c r="J10" s="1" t="s">
        <v>115</v>
      </c>
    </row>
    <row r="11" spans="1:10" ht="35.1" customHeight="1" x14ac:dyDescent="0.25">
      <c r="A11" s="124" t="s">
        <v>3</v>
      </c>
      <c r="B11" s="125"/>
      <c r="C11" s="126"/>
      <c r="D11" s="148">
        <f>D10+H10</f>
        <v>9</v>
      </c>
      <c r="E11" s="139" t="s">
        <v>41</v>
      </c>
      <c r="F11" s="140"/>
      <c r="G11" s="141"/>
      <c r="H11" s="8">
        <v>3</v>
      </c>
      <c r="J11" s="1">
        <v>12</v>
      </c>
    </row>
    <row r="12" spans="1:10" ht="35.1" customHeight="1" x14ac:dyDescent="0.25">
      <c r="A12" s="127"/>
      <c r="B12" s="128"/>
      <c r="C12" s="129"/>
      <c r="D12" s="149"/>
      <c r="E12" s="139" t="s">
        <v>74</v>
      </c>
      <c r="F12" s="140"/>
      <c r="G12" s="141"/>
      <c r="H12" s="14">
        <f>+D11-H11</f>
        <v>6</v>
      </c>
    </row>
    <row r="13" spans="1:10" ht="45" customHeight="1" x14ac:dyDescent="0.25">
      <c r="A13" s="165" t="s">
        <v>79</v>
      </c>
      <c r="B13" s="140"/>
      <c r="C13" s="141"/>
      <c r="D13" s="6">
        <v>6</v>
      </c>
      <c r="E13" s="139" t="s">
        <v>38</v>
      </c>
      <c r="F13" s="140"/>
      <c r="G13" s="141"/>
      <c r="H13" s="14">
        <f>+H12-D13</f>
        <v>0</v>
      </c>
    </row>
    <row r="14" spans="1:10" ht="35.1" customHeight="1" x14ac:dyDescent="0.25">
      <c r="A14" s="142" t="s">
        <v>80</v>
      </c>
      <c r="B14" s="133"/>
      <c r="C14" s="134"/>
      <c r="D14" s="10">
        <f>D13/H12</f>
        <v>1</v>
      </c>
      <c r="E14" s="132" t="s">
        <v>81</v>
      </c>
      <c r="F14" s="133"/>
      <c r="G14" s="134"/>
      <c r="H14" s="12">
        <f>+H13/H12</f>
        <v>0</v>
      </c>
    </row>
    <row r="15" spans="1:10" ht="10.5" customHeight="1" x14ac:dyDescent="0.25">
      <c r="A15" s="170"/>
      <c r="B15" s="171"/>
      <c r="C15" s="171"/>
      <c r="D15" s="171"/>
      <c r="E15" s="171"/>
      <c r="F15" s="171"/>
      <c r="G15" s="171"/>
      <c r="H15" s="172"/>
    </row>
    <row r="16" spans="1:10" ht="35.1" customHeight="1" x14ac:dyDescent="0.25">
      <c r="A16" s="173" t="s">
        <v>21</v>
      </c>
      <c r="B16" s="146"/>
      <c r="C16" s="146"/>
      <c r="D16" s="146"/>
      <c r="E16" s="146"/>
      <c r="F16" s="146"/>
      <c r="G16" s="147"/>
      <c r="H16" s="8">
        <v>7</v>
      </c>
    </row>
    <row r="17" spans="1:8" ht="35.1" customHeight="1" x14ac:dyDescent="0.25">
      <c r="A17" s="165" t="s">
        <v>15</v>
      </c>
      <c r="B17" s="140"/>
      <c r="C17" s="141"/>
      <c r="D17" s="6">
        <v>1</v>
      </c>
      <c r="E17" s="139" t="s">
        <v>53</v>
      </c>
      <c r="F17" s="140"/>
      <c r="G17" s="141"/>
      <c r="H17" s="14">
        <f>+H16-D17</f>
        <v>6</v>
      </c>
    </row>
    <row r="18" spans="1:8" ht="35.1" customHeight="1" x14ac:dyDescent="0.25">
      <c r="A18" s="142" t="s">
        <v>16</v>
      </c>
      <c r="B18" s="133"/>
      <c r="C18" s="134"/>
      <c r="D18" s="10">
        <f>+D17/H16</f>
        <v>0.14285714285714285</v>
      </c>
      <c r="E18" s="132" t="s">
        <v>17</v>
      </c>
      <c r="F18" s="133"/>
      <c r="G18" s="134"/>
      <c r="H18" s="12">
        <f>+H17/H16</f>
        <v>0.8571428571428571</v>
      </c>
    </row>
    <row r="19" spans="1:8" ht="10.5" customHeight="1" x14ac:dyDescent="0.25">
      <c r="A19" s="170"/>
      <c r="B19" s="171"/>
      <c r="C19" s="171"/>
      <c r="D19" s="171"/>
      <c r="E19" s="171"/>
      <c r="F19" s="171"/>
      <c r="G19" s="171"/>
      <c r="H19" s="172"/>
    </row>
    <row r="20" spans="1:8" ht="35.1" customHeight="1" x14ac:dyDescent="0.25">
      <c r="A20" s="165" t="s">
        <v>13</v>
      </c>
      <c r="B20" s="140"/>
      <c r="C20" s="141"/>
      <c r="D20" s="6">
        <v>3</v>
      </c>
      <c r="E20" s="139" t="s">
        <v>14</v>
      </c>
      <c r="F20" s="140"/>
      <c r="G20" s="141"/>
      <c r="H20" s="8">
        <v>3</v>
      </c>
    </row>
    <row r="21" spans="1:8" ht="35.1" customHeight="1" x14ac:dyDescent="0.25">
      <c r="A21" s="165" t="s">
        <v>9</v>
      </c>
      <c r="B21" s="140"/>
      <c r="C21" s="141"/>
      <c r="D21" s="6">
        <v>3</v>
      </c>
      <c r="E21" s="139" t="s">
        <v>10</v>
      </c>
      <c r="F21" s="140"/>
      <c r="G21" s="141"/>
      <c r="H21" s="14">
        <f>+H20-D21</f>
        <v>0</v>
      </c>
    </row>
    <row r="22" spans="1:8" ht="35.1" customHeight="1" x14ac:dyDescent="0.25">
      <c r="A22" s="142" t="s">
        <v>11</v>
      </c>
      <c r="B22" s="133"/>
      <c r="C22" s="134"/>
      <c r="D22" s="10">
        <f>D21/H20</f>
        <v>1</v>
      </c>
      <c r="E22" s="132" t="s">
        <v>12</v>
      </c>
      <c r="F22" s="133"/>
      <c r="G22" s="134"/>
      <c r="H22" s="12">
        <f>+H21/H20</f>
        <v>0</v>
      </c>
    </row>
    <row r="23" spans="1:8" ht="51" customHeight="1" x14ac:dyDescent="0.25">
      <c r="A23" s="169" t="s">
        <v>73</v>
      </c>
      <c r="B23" s="167"/>
      <c r="C23" s="167"/>
      <c r="D23" s="167"/>
      <c r="E23" s="167"/>
      <c r="F23" s="167"/>
      <c r="G23" s="167"/>
      <c r="H23" s="168"/>
    </row>
    <row r="24" spans="1:8" x14ac:dyDescent="0.25">
      <c r="A24" s="99" t="s">
        <v>117</v>
      </c>
      <c r="B24" s="100"/>
      <c r="C24" s="100"/>
      <c r="D24" s="100"/>
      <c r="E24" s="100"/>
      <c r="F24" s="100"/>
      <c r="G24" s="100"/>
      <c r="H24" s="101"/>
    </row>
    <row r="25" spans="1:8" x14ac:dyDescent="0.25">
      <c r="A25" s="99"/>
      <c r="B25" s="100"/>
      <c r="C25" s="100"/>
      <c r="D25" s="100"/>
      <c r="E25" s="100"/>
      <c r="F25" s="100"/>
      <c r="G25" s="100"/>
      <c r="H25" s="101"/>
    </row>
    <row r="26" spans="1:8" x14ac:dyDescent="0.25">
      <c r="A26" s="99"/>
      <c r="B26" s="100"/>
      <c r="C26" s="100"/>
      <c r="D26" s="100"/>
      <c r="E26" s="100"/>
      <c r="F26" s="100"/>
      <c r="G26" s="100"/>
      <c r="H26" s="101"/>
    </row>
    <row r="27" spans="1:8" x14ac:dyDescent="0.25">
      <c r="A27" s="99"/>
      <c r="B27" s="100"/>
      <c r="C27" s="100"/>
      <c r="D27" s="100"/>
      <c r="E27" s="100"/>
      <c r="F27" s="100"/>
      <c r="G27" s="100"/>
      <c r="H27" s="101"/>
    </row>
    <row r="28" spans="1:8" x14ac:dyDescent="0.25">
      <c r="A28" s="99"/>
      <c r="B28" s="100"/>
      <c r="C28" s="100"/>
      <c r="D28" s="100"/>
      <c r="E28" s="100"/>
      <c r="F28" s="100"/>
      <c r="G28" s="100"/>
      <c r="H28" s="101"/>
    </row>
    <row r="29" spans="1:8" x14ac:dyDescent="0.25">
      <c r="A29" s="99"/>
      <c r="B29" s="100"/>
      <c r="C29" s="100"/>
      <c r="D29" s="100"/>
      <c r="E29" s="100"/>
      <c r="F29" s="100"/>
      <c r="G29" s="100"/>
      <c r="H29" s="101"/>
    </row>
    <row r="30" spans="1:8" x14ac:dyDescent="0.25">
      <c r="A30" s="99"/>
      <c r="B30" s="100"/>
      <c r="C30" s="100"/>
      <c r="D30" s="100"/>
      <c r="E30" s="100"/>
      <c r="F30" s="100"/>
      <c r="G30" s="100"/>
      <c r="H30" s="101"/>
    </row>
    <row r="31" spans="1:8" x14ac:dyDescent="0.25">
      <c r="A31" s="99"/>
      <c r="B31" s="100"/>
      <c r="C31" s="100"/>
      <c r="D31" s="100"/>
      <c r="E31" s="100"/>
      <c r="F31" s="100"/>
      <c r="G31" s="100"/>
      <c r="H31" s="101"/>
    </row>
    <row r="32" spans="1:8" x14ac:dyDescent="0.25">
      <c r="A32" s="99"/>
      <c r="B32" s="100"/>
      <c r="C32" s="100"/>
      <c r="D32" s="100"/>
      <c r="E32" s="100"/>
      <c r="F32" s="100"/>
      <c r="G32" s="100"/>
      <c r="H32" s="101"/>
    </row>
    <row r="33" spans="1:8" x14ac:dyDescent="0.25">
      <c r="A33" s="99"/>
      <c r="B33" s="100"/>
      <c r="C33" s="100"/>
      <c r="D33" s="100"/>
      <c r="E33" s="100"/>
      <c r="F33" s="100"/>
      <c r="G33" s="100"/>
      <c r="H33" s="101"/>
    </row>
    <row r="34" spans="1:8" x14ac:dyDescent="0.25">
      <c r="A34" s="99"/>
      <c r="B34" s="100"/>
      <c r="C34" s="100"/>
      <c r="D34" s="100"/>
      <c r="E34" s="100"/>
      <c r="F34" s="100"/>
      <c r="G34" s="100"/>
      <c r="H34" s="101"/>
    </row>
    <row r="35" spans="1:8" x14ac:dyDescent="0.25">
      <c r="A35" s="99"/>
      <c r="B35" s="100"/>
      <c r="C35" s="100"/>
      <c r="D35" s="100"/>
      <c r="E35" s="100"/>
      <c r="F35" s="100"/>
      <c r="G35" s="100"/>
      <c r="H35" s="101"/>
    </row>
    <row r="36" spans="1:8" x14ac:dyDescent="0.25">
      <c r="A36" s="99"/>
      <c r="B36" s="100"/>
      <c r="C36" s="100"/>
      <c r="D36" s="100"/>
      <c r="E36" s="100"/>
      <c r="F36" s="100"/>
      <c r="G36" s="100"/>
      <c r="H36" s="101"/>
    </row>
    <row r="37" spans="1:8" x14ac:dyDescent="0.25">
      <c r="A37" s="99"/>
      <c r="B37" s="100"/>
      <c r="C37" s="100"/>
      <c r="D37" s="100"/>
      <c r="E37" s="100"/>
      <c r="F37" s="100"/>
      <c r="G37" s="100"/>
      <c r="H37" s="101"/>
    </row>
    <row r="38" spans="1:8" x14ac:dyDescent="0.25">
      <c r="A38" s="99"/>
      <c r="B38" s="100"/>
      <c r="C38" s="100"/>
      <c r="D38" s="100"/>
      <c r="E38" s="100"/>
      <c r="F38" s="100"/>
      <c r="G38" s="100"/>
      <c r="H38" s="101"/>
    </row>
    <row r="39" spans="1:8" x14ac:dyDescent="0.25">
      <c r="A39" s="99"/>
      <c r="B39" s="100"/>
      <c r="C39" s="100"/>
      <c r="D39" s="100"/>
      <c r="E39" s="100"/>
      <c r="F39" s="100"/>
      <c r="G39" s="100"/>
      <c r="H39" s="101"/>
    </row>
    <row r="40" spans="1:8" x14ac:dyDescent="0.25">
      <c r="A40" s="99"/>
      <c r="B40" s="100"/>
      <c r="C40" s="100"/>
      <c r="D40" s="100"/>
      <c r="E40" s="100"/>
      <c r="F40" s="100"/>
      <c r="G40" s="100"/>
      <c r="H40" s="101"/>
    </row>
    <row r="41" spans="1:8" x14ac:dyDescent="0.25">
      <c r="A41" s="99"/>
      <c r="B41" s="100"/>
      <c r="C41" s="100"/>
      <c r="D41" s="100"/>
      <c r="E41" s="100"/>
      <c r="F41" s="100"/>
      <c r="G41" s="100"/>
      <c r="H41" s="101"/>
    </row>
    <row r="42" spans="1:8" x14ac:dyDescent="0.25">
      <c r="A42" s="115"/>
      <c r="B42" s="116"/>
      <c r="C42" s="116"/>
      <c r="D42" s="116"/>
      <c r="E42" s="116"/>
      <c r="F42" s="116"/>
      <c r="G42" s="116"/>
      <c r="H42" s="117"/>
    </row>
    <row r="43" spans="1:8" ht="55.5" customHeight="1" x14ac:dyDescent="0.25">
      <c r="A43" s="169" t="s">
        <v>85</v>
      </c>
      <c r="B43" s="167"/>
      <c r="C43" s="167"/>
      <c r="D43" s="167"/>
      <c r="E43" s="167"/>
      <c r="F43" s="167"/>
      <c r="G43" s="167"/>
      <c r="H43" s="168"/>
    </row>
    <row r="44" spans="1:8" ht="15" customHeight="1" x14ac:dyDescent="0.25">
      <c r="A44" s="99" t="s">
        <v>119</v>
      </c>
      <c r="B44" s="100"/>
      <c r="C44" s="100"/>
      <c r="D44" s="100"/>
      <c r="E44" s="100"/>
      <c r="F44" s="100"/>
      <c r="G44" s="100"/>
      <c r="H44" s="101"/>
    </row>
    <row r="45" spans="1:8" x14ac:dyDescent="0.25">
      <c r="A45" s="99"/>
      <c r="B45" s="100"/>
      <c r="C45" s="100"/>
      <c r="D45" s="100"/>
      <c r="E45" s="100"/>
      <c r="F45" s="100"/>
      <c r="G45" s="100"/>
      <c r="H45" s="101"/>
    </row>
    <row r="46" spans="1:8" x14ac:dyDescent="0.25">
      <c r="A46" s="99"/>
      <c r="B46" s="100"/>
      <c r="C46" s="100"/>
      <c r="D46" s="100"/>
      <c r="E46" s="100"/>
      <c r="F46" s="100"/>
      <c r="G46" s="100"/>
      <c r="H46" s="101"/>
    </row>
    <row r="47" spans="1:8" x14ac:dyDescent="0.25">
      <c r="A47" s="99"/>
      <c r="B47" s="100"/>
      <c r="C47" s="100"/>
      <c r="D47" s="100"/>
      <c r="E47" s="100"/>
      <c r="F47" s="100"/>
      <c r="G47" s="100"/>
      <c r="H47" s="101"/>
    </row>
    <row r="48" spans="1:8" x14ac:dyDescent="0.25">
      <c r="A48" s="99"/>
      <c r="B48" s="100"/>
      <c r="C48" s="100"/>
      <c r="D48" s="100"/>
      <c r="E48" s="100"/>
      <c r="F48" s="100"/>
      <c r="G48" s="100"/>
      <c r="H48" s="101"/>
    </row>
    <row r="49" spans="1:8" ht="52.5" customHeight="1" x14ac:dyDescent="0.25">
      <c r="A49" s="169" t="s">
        <v>86</v>
      </c>
      <c r="B49" s="167"/>
      <c r="C49" s="167"/>
      <c r="D49" s="167"/>
      <c r="E49" s="167"/>
      <c r="F49" s="167"/>
      <c r="G49" s="167"/>
      <c r="H49" s="168"/>
    </row>
    <row r="50" spans="1:8" x14ac:dyDescent="0.25">
      <c r="A50" s="99" t="s">
        <v>118</v>
      </c>
      <c r="B50" s="100"/>
      <c r="C50" s="100"/>
      <c r="D50" s="100"/>
      <c r="E50" s="100"/>
      <c r="F50" s="100"/>
      <c r="G50" s="100"/>
      <c r="H50" s="101"/>
    </row>
    <row r="51" spans="1:8" x14ac:dyDescent="0.25">
      <c r="A51" s="99"/>
      <c r="B51" s="100"/>
      <c r="C51" s="100"/>
      <c r="D51" s="100"/>
      <c r="E51" s="100"/>
      <c r="F51" s="100"/>
      <c r="G51" s="100"/>
      <c r="H51" s="101"/>
    </row>
    <row r="52" spans="1:8" x14ac:dyDescent="0.25">
      <c r="A52" s="99"/>
      <c r="B52" s="100"/>
      <c r="C52" s="100"/>
      <c r="D52" s="100"/>
      <c r="E52" s="100"/>
      <c r="F52" s="100"/>
      <c r="G52" s="100"/>
      <c r="H52" s="101"/>
    </row>
    <row r="53" spans="1:8" x14ac:dyDescent="0.25">
      <c r="A53" s="99"/>
      <c r="B53" s="100"/>
      <c r="C53" s="100"/>
      <c r="D53" s="100"/>
      <c r="E53" s="100"/>
      <c r="F53" s="100"/>
      <c r="G53" s="100"/>
      <c r="H53" s="101"/>
    </row>
    <row r="54" spans="1:8" x14ac:dyDescent="0.25">
      <c r="A54" s="99"/>
      <c r="B54" s="100"/>
      <c r="C54" s="100"/>
      <c r="D54" s="100"/>
      <c r="E54" s="100"/>
      <c r="F54" s="100"/>
      <c r="G54" s="100"/>
      <c r="H54" s="101"/>
    </row>
    <row r="55" spans="1:8" x14ac:dyDescent="0.25">
      <c r="A55" s="99"/>
      <c r="B55" s="100"/>
      <c r="C55" s="100"/>
      <c r="D55" s="100"/>
      <c r="E55" s="100"/>
      <c r="F55" s="100"/>
      <c r="G55" s="100"/>
      <c r="H55" s="101"/>
    </row>
    <row r="56" spans="1:8" x14ac:dyDescent="0.25">
      <c r="A56" s="99"/>
      <c r="B56" s="100"/>
      <c r="C56" s="100"/>
      <c r="D56" s="100"/>
      <c r="E56" s="100"/>
      <c r="F56" s="100"/>
      <c r="G56" s="100"/>
      <c r="H56" s="101"/>
    </row>
    <row r="57" spans="1:8" x14ac:dyDescent="0.25">
      <c r="A57" s="99"/>
      <c r="B57" s="100"/>
      <c r="C57" s="100"/>
      <c r="D57" s="100"/>
      <c r="E57" s="100"/>
      <c r="F57" s="100"/>
      <c r="G57" s="100"/>
      <c r="H57" s="101"/>
    </row>
    <row r="58" spans="1:8" x14ac:dyDescent="0.25">
      <c r="A58" s="99"/>
      <c r="B58" s="100"/>
      <c r="C58" s="100"/>
      <c r="D58" s="100"/>
      <c r="E58" s="100"/>
      <c r="F58" s="100"/>
      <c r="G58" s="100"/>
      <c r="H58" s="101"/>
    </row>
    <row r="59" spans="1:8" x14ac:dyDescent="0.25">
      <c r="A59" s="99"/>
      <c r="B59" s="100"/>
      <c r="C59" s="100"/>
      <c r="D59" s="100"/>
      <c r="E59" s="100"/>
      <c r="F59" s="100"/>
      <c r="G59" s="100"/>
      <c r="H59" s="101"/>
    </row>
    <row r="60" spans="1:8" x14ac:dyDescent="0.25">
      <c r="A60" s="99"/>
      <c r="B60" s="100"/>
      <c r="C60" s="100"/>
      <c r="D60" s="100"/>
      <c r="E60" s="100"/>
      <c r="F60" s="100"/>
      <c r="G60" s="100"/>
      <c r="H60" s="101"/>
    </row>
    <row r="61" spans="1:8" x14ac:dyDescent="0.25">
      <c r="A61" s="99"/>
      <c r="B61" s="100"/>
      <c r="C61" s="100"/>
      <c r="D61" s="100"/>
      <c r="E61" s="100"/>
      <c r="F61" s="100"/>
      <c r="G61" s="100"/>
      <c r="H61" s="101"/>
    </row>
    <row r="62" spans="1:8" x14ac:dyDescent="0.25">
      <c r="A62" s="99"/>
      <c r="B62" s="100"/>
      <c r="C62" s="100"/>
      <c r="D62" s="100"/>
      <c r="E62" s="100"/>
      <c r="F62" s="100"/>
      <c r="G62" s="100"/>
      <c r="H62" s="101"/>
    </row>
    <row r="63" spans="1:8" x14ac:dyDescent="0.25">
      <c r="A63" s="99"/>
      <c r="B63" s="100"/>
      <c r="C63" s="100"/>
      <c r="D63" s="100"/>
      <c r="E63" s="100"/>
      <c r="F63" s="100"/>
      <c r="G63" s="100"/>
      <c r="H63" s="101"/>
    </row>
    <row r="64" spans="1:8" x14ac:dyDescent="0.25">
      <c r="A64" s="99"/>
      <c r="B64" s="100"/>
      <c r="C64" s="100"/>
      <c r="D64" s="100"/>
      <c r="E64" s="100"/>
      <c r="F64" s="100"/>
      <c r="G64" s="100"/>
      <c r="H64" s="101"/>
    </row>
    <row r="65" spans="1:8" x14ac:dyDescent="0.25">
      <c r="A65" s="99"/>
      <c r="B65" s="100"/>
      <c r="C65" s="100"/>
      <c r="D65" s="100"/>
      <c r="E65" s="100"/>
      <c r="F65" s="100"/>
      <c r="G65" s="100"/>
      <c r="H65" s="101"/>
    </row>
    <row r="66" spans="1:8" x14ac:dyDescent="0.25">
      <c r="A66" s="99"/>
      <c r="B66" s="100"/>
      <c r="C66" s="100"/>
      <c r="D66" s="100"/>
      <c r="E66" s="100"/>
      <c r="F66" s="100"/>
      <c r="G66" s="100"/>
      <c r="H66" s="101"/>
    </row>
    <row r="67" spans="1:8" x14ac:dyDescent="0.25">
      <c r="A67" s="99"/>
      <c r="B67" s="100"/>
      <c r="C67" s="100"/>
      <c r="D67" s="100"/>
      <c r="E67" s="100"/>
      <c r="F67" s="100"/>
      <c r="G67" s="100"/>
      <c r="H67" s="101"/>
    </row>
    <row r="68" spans="1:8" x14ac:dyDescent="0.25">
      <c r="A68" s="99"/>
      <c r="B68" s="100"/>
      <c r="C68" s="100"/>
      <c r="D68" s="100"/>
      <c r="E68" s="100"/>
      <c r="F68" s="100"/>
      <c r="G68" s="100"/>
      <c r="H68" s="101"/>
    </row>
    <row r="69" spans="1:8" x14ac:dyDescent="0.25">
      <c r="A69" s="99"/>
      <c r="B69" s="100"/>
      <c r="C69" s="100"/>
      <c r="D69" s="100"/>
      <c r="E69" s="100"/>
      <c r="F69" s="100"/>
      <c r="G69" s="100"/>
      <c r="H69" s="101"/>
    </row>
    <row r="70" spans="1:8" x14ac:dyDescent="0.25">
      <c r="A70" s="99"/>
      <c r="B70" s="100"/>
      <c r="C70" s="100"/>
      <c r="D70" s="100"/>
      <c r="E70" s="100"/>
      <c r="F70" s="100"/>
      <c r="G70" s="100"/>
      <c r="H70" s="101"/>
    </row>
    <row r="71" spans="1:8" x14ac:dyDescent="0.25">
      <c r="A71" s="99"/>
      <c r="B71" s="100"/>
      <c r="C71" s="100"/>
      <c r="D71" s="100"/>
      <c r="E71" s="100"/>
      <c r="F71" s="100"/>
      <c r="G71" s="100"/>
      <c r="H71" s="101"/>
    </row>
    <row r="72" spans="1:8" x14ac:dyDescent="0.25">
      <c r="A72" s="99"/>
      <c r="B72" s="100"/>
      <c r="C72" s="100"/>
      <c r="D72" s="100"/>
      <c r="E72" s="100"/>
      <c r="F72" s="100"/>
      <c r="G72" s="100"/>
      <c r="H72" s="101"/>
    </row>
    <row r="73" spans="1:8" x14ac:dyDescent="0.25">
      <c r="A73" s="99"/>
      <c r="B73" s="100"/>
      <c r="C73" s="100"/>
      <c r="D73" s="100"/>
      <c r="E73" s="100"/>
      <c r="F73" s="100"/>
      <c r="G73" s="100"/>
      <c r="H73" s="101"/>
    </row>
    <row r="74" spans="1:8" x14ac:dyDescent="0.25">
      <c r="A74" s="99"/>
      <c r="B74" s="100"/>
      <c r="C74" s="100"/>
      <c r="D74" s="100"/>
      <c r="E74" s="100"/>
      <c r="F74" s="100"/>
      <c r="G74" s="100"/>
      <c r="H74" s="101"/>
    </row>
    <row r="75" spans="1:8" x14ac:dyDescent="0.25">
      <c r="A75" s="115"/>
      <c r="B75" s="116"/>
      <c r="C75" s="116"/>
      <c r="D75" s="116"/>
      <c r="E75" s="116"/>
      <c r="F75" s="116"/>
      <c r="G75" s="116"/>
      <c r="H75" s="117"/>
    </row>
    <row r="76" spans="1:8" x14ac:dyDescent="0.25">
      <c r="A76" s="115"/>
      <c r="B76" s="116"/>
      <c r="C76" s="116"/>
      <c r="D76" s="116"/>
      <c r="E76" s="116"/>
      <c r="F76" s="116"/>
      <c r="G76" s="116"/>
      <c r="H76" s="117"/>
    </row>
    <row r="77" spans="1:8" ht="70.5" customHeight="1" x14ac:dyDescent="0.25">
      <c r="A77" s="169" t="s">
        <v>88</v>
      </c>
      <c r="B77" s="167"/>
      <c r="C77" s="167"/>
      <c r="D77" s="167"/>
      <c r="E77" s="167"/>
      <c r="F77" s="167"/>
      <c r="G77" s="167"/>
      <c r="H77" s="168"/>
    </row>
    <row r="78" spans="1:8" x14ac:dyDescent="0.25">
      <c r="A78" s="99" t="s">
        <v>125</v>
      </c>
      <c r="B78" s="100"/>
      <c r="C78" s="100"/>
      <c r="D78" s="100"/>
      <c r="E78" s="100"/>
      <c r="F78" s="100"/>
      <c r="G78" s="100"/>
      <c r="H78" s="101"/>
    </row>
    <row r="79" spans="1:8" x14ac:dyDescent="0.25">
      <c r="A79" s="99"/>
      <c r="B79" s="100"/>
      <c r="C79" s="100"/>
      <c r="D79" s="100"/>
      <c r="E79" s="100"/>
      <c r="F79" s="100"/>
      <c r="G79" s="100"/>
      <c r="H79" s="101"/>
    </row>
    <row r="80" spans="1:8" x14ac:dyDescent="0.25">
      <c r="A80" s="99"/>
      <c r="B80" s="100"/>
      <c r="C80" s="100"/>
      <c r="D80" s="100"/>
      <c r="E80" s="100"/>
      <c r="F80" s="100"/>
      <c r="G80" s="100"/>
      <c r="H80" s="101"/>
    </row>
    <row r="81" spans="1:8" x14ac:dyDescent="0.25">
      <c r="A81" s="115"/>
      <c r="B81" s="116"/>
      <c r="C81" s="116"/>
      <c r="D81" s="116"/>
      <c r="E81" s="116"/>
      <c r="F81" s="116"/>
      <c r="G81" s="116"/>
      <c r="H81" s="117"/>
    </row>
    <row r="82" spans="1:8" x14ac:dyDescent="0.25">
      <c r="A82" s="115"/>
      <c r="B82" s="116"/>
      <c r="C82" s="116"/>
      <c r="D82" s="116"/>
      <c r="E82" s="116"/>
      <c r="F82" s="116"/>
      <c r="G82" s="116"/>
      <c r="H82" s="117"/>
    </row>
    <row r="83" spans="1:8" ht="69.75" customHeight="1" x14ac:dyDescent="0.25">
      <c r="A83" s="169" t="s">
        <v>89</v>
      </c>
      <c r="B83" s="167"/>
      <c r="C83" s="167"/>
      <c r="D83" s="167"/>
      <c r="E83" s="167"/>
      <c r="F83" s="167"/>
      <c r="G83" s="167"/>
      <c r="H83" s="168"/>
    </row>
    <row r="84" spans="1:8" x14ac:dyDescent="0.25">
      <c r="A84" s="99" t="s">
        <v>123</v>
      </c>
      <c r="B84" s="100"/>
      <c r="C84" s="100"/>
      <c r="D84" s="100"/>
      <c r="E84" s="100"/>
      <c r="F84" s="100"/>
      <c r="G84" s="100"/>
      <c r="H84" s="101"/>
    </row>
    <row r="85" spans="1:8" x14ac:dyDescent="0.25">
      <c r="A85" s="99"/>
      <c r="B85" s="100"/>
      <c r="C85" s="100"/>
      <c r="D85" s="100"/>
      <c r="E85" s="100"/>
      <c r="F85" s="100"/>
      <c r="G85" s="100"/>
      <c r="H85" s="101"/>
    </row>
    <row r="86" spans="1:8" x14ac:dyDescent="0.25">
      <c r="A86" s="99"/>
      <c r="B86" s="100"/>
      <c r="C86" s="100"/>
      <c r="D86" s="100"/>
      <c r="E86" s="100"/>
      <c r="F86" s="100"/>
      <c r="G86" s="100"/>
      <c r="H86" s="101"/>
    </row>
    <row r="87" spans="1:8" x14ac:dyDescent="0.25">
      <c r="A87" s="99"/>
      <c r="B87" s="100"/>
      <c r="C87" s="100"/>
      <c r="D87" s="100"/>
      <c r="E87" s="100"/>
      <c r="F87" s="100"/>
      <c r="G87" s="100"/>
      <c r="H87" s="101"/>
    </row>
    <row r="88" spans="1:8" x14ac:dyDescent="0.25">
      <c r="A88" s="99"/>
      <c r="B88" s="100"/>
      <c r="C88" s="100"/>
      <c r="D88" s="100"/>
      <c r="E88" s="100"/>
      <c r="F88" s="100"/>
      <c r="G88" s="100"/>
      <c r="H88" s="101"/>
    </row>
    <row r="89" spans="1:8" x14ac:dyDescent="0.25">
      <c r="A89" s="99"/>
      <c r="B89" s="100"/>
      <c r="C89" s="100"/>
      <c r="D89" s="100"/>
      <c r="E89" s="100"/>
      <c r="F89" s="100"/>
      <c r="G89" s="100"/>
      <c r="H89" s="101"/>
    </row>
    <row r="90" spans="1:8" x14ac:dyDescent="0.25">
      <c r="A90" s="99"/>
      <c r="B90" s="100"/>
      <c r="C90" s="100"/>
      <c r="D90" s="100"/>
      <c r="E90" s="100"/>
      <c r="F90" s="100"/>
      <c r="G90" s="100"/>
      <c r="H90" s="101"/>
    </row>
    <row r="91" spans="1:8" x14ac:dyDescent="0.25">
      <c r="A91" s="99"/>
      <c r="B91" s="100"/>
      <c r="C91" s="100"/>
      <c r="D91" s="100"/>
      <c r="E91" s="100"/>
      <c r="F91" s="100"/>
      <c r="G91" s="100"/>
      <c r="H91" s="101"/>
    </row>
    <row r="92" spans="1:8" x14ac:dyDescent="0.25">
      <c r="A92" s="99"/>
      <c r="B92" s="100"/>
      <c r="C92" s="100"/>
      <c r="D92" s="100"/>
      <c r="E92" s="100"/>
      <c r="F92" s="100"/>
      <c r="G92" s="100"/>
      <c r="H92" s="101"/>
    </row>
    <row r="93" spans="1:8" x14ac:dyDescent="0.25">
      <c r="A93" s="99"/>
      <c r="B93" s="100"/>
      <c r="C93" s="100"/>
      <c r="D93" s="100"/>
      <c r="E93" s="100"/>
      <c r="F93" s="100"/>
      <c r="G93" s="100"/>
      <c r="H93" s="101"/>
    </row>
    <row r="94" spans="1:8" x14ac:dyDescent="0.25">
      <c r="A94" s="99"/>
      <c r="B94" s="100"/>
      <c r="C94" s="100"/>
      <c r="D94" s="100"/>
      <c r="E94" s="100"/>
      <c r="F94" s="100"/>
      <c r="G94" s="100"/>
      <c r="H94" s="101"/>
    </row>
    <row r="95" spans="1:8" x14ac:dyDescent="0.25">
      <c r="A95" s="99"/>
      <c r="B95" s="100"/>
      <c r="C95" s="100"/>
      <c r="D95" s="100"/>
      <c r="E95" s="100"/>
      <c r="F95" s="100"/>
      <c r="G95" s="100"/>
      <c r="H95" s="101"/>
    </row>
    <row r="96" spans="1:8" x14ac:dyDescent="0.25">
      <c r="A96" s="115"/>
      <c r="B96" s="116"/>
      <c r="C96" s="116"/>
      <c r="D96" s="116"/>
      <c r="E96" s="116"/>
      <c r="F96" s="116"/>
      <c r="G96" s="116"/>
      <c r="H96" s="117"/>
    </row>
    <row r="97" spans="1:8" x14ac:dyDescent="0.25">
      <c r="A97" s="115"/>
      <c r="B97" s="116"/>
      <c r="C97" s="116"/>
      <c r="D97" s="116"/>
      <c r="E97" s="116"/>
      <c r="F97" s="116"/>
      <c r="G97" s="116"/>
      <c r="H97" s="117"/>
    </row>
    <row r="98" spans="1:8" ht="52.5" customHeight="1" x14ac:dyDescent="0.25">
      <c r="A98" s="169" t="s">
        <v>87</v>
      </c>
      <c r="B98" s="167"/>
      <c r="C98" s="167"/>
      <c r="D98" s="167"/>
      <c r="E98" s="167"/>
      <c r="F98" s="167"/>
      <c r="G98" s="167"/>
      <c r="H98" s="168"/>
    </row>
    <row r="99" spans="1:8" x14ac:dyDescent="0.25">
      <c r="A99" s="99" t="s">
        <v>103</v>
      </c>
      <c r="B99" s="100"/>
      <c r="C99" s="100"/>
      <c r="D99" s="100"/>
      <c r="E99" s="100"/>
      <c r="F99" s="100"/>
      <c r="G99" s="100"/>
      <c r="H99" s="101"/>
    </row>
    <row r="100" spans="1:8" x14ac:dyDescent="0.25">
      <c r="A100" s="115"/>
      <c r="B100" s="116"/>
      <c r="C100" s="116"/>
      <c r="D100" s="116"/>
      <c r="E100" s="116"/>
      <c r="F100" s="116"/>
      <c r="G100" s="116"/>
      <c r="H100" s="117"/>
    </row>
    <row r="101" spans="1:8" ht="24.95" customHeight="1" x14ac:dyDescent="0.25">
      <c r="A101" s="166" t="s">
        <v>56</v>
      </c>
      <c r="B101" s="167"/>
      <c r="C101" s="167"/>
      <c r="D101" s="167"/>
      <c r="E101" s="167"/>
      <c r="F101" s="167"/>
      <c r="G101" s="167"/>
      <c r="H101" s="168"/>
    </row>
    <row r="102" spans="1:8" x14ac:dyDescent="0.25">
      <c r="A102" s="99" t="s">
        <v>122</v>
      </c>
      <c r="B102" s="100"/>
      <c r="C102" s="100"/>
      <c r="D102" s="100"/>
      <c r="E102" s="100"/>
      <c r="F102" s="100"/>
      <c r="G102" s="100"/>
      <c r="H102" s="101"/>
    </row>
    <row r="103" spans="1:8" x14ac:dyDescent="0.25">
      <c r="A103" s="99"/>
      <c r="B103" s="100"/>
      <c r="C103" s="100"/>
      <c r="D103" s="100"/>
      <c r="E103" s="100"/>
      <c r="F103" s="100"/>
      <c r="G103" s="100"/>
      <c r="H103" s="101"/>
    </row>
    <row r="104" spans="1:8" x14ac:dyDescent="0.25">
      <c r="A104" s="99"/>
      <c r="B104" s="100"/>
      <c r="C104" s="100"/>
      <c r="D104" s="100"/>
      <c r="E104" s="100"/>
      <c r="F104" s="100"/>
      <c r="G104" s="100"/>
      <c r="H104" s="101"/>
    </row>
    <row r="105" spans="1:8" x14ac:dyDescent="0.25">
      <c r="A105" s="99"/>
      <c r="B105" s="100"/>
      <c r="C105" s="100"/>
      <c r="D105" s="100"/>
      <c r="E105" s="100"/>
      <c r="F105" s="100"/>
      <c r="G105" s="100"/>
      <c r="H105" s="101"/>
    </row>
    <row r="106" spans="1:8" x14ac:dyDescent="0.25">
      <c r="A106" s="115"/>
      <c r="B106" s="116"/>
      <c r="C106" s="116"/>
      <c r="D106" s="116"/>
      <c r="E106" s="116"/>
      <c r="F106" s="116"/>
      <c r="G106" s="116"/>
      <c r="H106" s="117"/>
    </row>
    <row r="107" spans="1:8" ht="24.95" customHeight="1" x14ac:dyDescent="0.25">
      <c r="A107" s="166" t="s">
        <v>57</v>
      </c>
      <c r="B107" s="167"/>
      <c r="C107" s="167"/>
      <c r="D107" s="167"/>
      <c r="E107" s="167"/>
      <c r="F107" s="167"/>
      <c r="G107" s="167"/>
      <c r="H107" s="168"/>
    </row>
    <row r="108" spans="1:8" x14ac:dyDescent="0.25">
      <c r="A108" s="99" t="s">
        <v>124</v>
      </c>
      <c r="B108" s="100"/>
      <c r="C108" s="100"/>
      <c r="D108" s="100"/>
      <c r="E108" s="100"/>
      <c r="F108" s="100"/>
      <c r="G108" s="100"/>
      <c r="H108" s="101"/>
    </row>
    <row r="109" spans="1:8" x14ac:dyDescent="0.25">
      <c r="A109" s="102"/>
      <c r="B109" s="103"/>
      <c r="C109" s="103"/>
      <c r="D109" s="103"/>
      <c r="E109" s="103"/>
      <c r="F109" s="103"/>
      <c r="G109" s="103"/>
      <c r="H109" s="104"/>
    </row>
    <row r="110" spans="1:8" ht="15.75" thickBot="1" x14ac:dyDescent="0.3">
      <c r="A110" s="105"/>
      <c r="B110" s="106"/>
      <c r="C110" s="106"/>
      <c r="D110" s="106"/>
      <c r="E110" s="106"/>
      <c r="F110" s="106"/>
      <c r="G110" s="106"/>
      <c r="H110" s="107"/>
    </row>
    <row r="111" spans="1:8" ht="15.75" thickTop="1" x14ac:dyDescent="0.25"/>
  </sheetData>
  <sheetProtection algorithmName="SHA-512" hashValue="6v9vihw0A/wMCZzLBBPa3rcR33sV44PvxHQocPdJh7aZy53AJb+A9Gsb4N8paCKdEndHGWHRavdFpkSSBVlK9g==" saltValue="FGns7Cd6w6GNYjbLn9T9wQ==" spinCount="100000" sheet="1" objects="1" scenarios="1"/>
  <mergeCells count="47">
    <mergeCell ref="B6:H6"/>
    <mergeCell ref="A1:H1"/>
    <mergeCell ref="A3:B3"/>
    <mergeCell ref="D3:E3"/>
    <mergeCell ref="F3:H3"/>
    <mergeCell ref="B5:H5"/>
    <mergeCell ref="A8:H8"/>
    <mergeCell ref="A9:G9"/>
    <mergeCell ref="A10:C10"/>
    <mergeCell ref="E10:G10"/>
    <mergeCell ref="A11:C12"/>
    <mergeCell ref="D11:D12"/>
    <mergeCell ref="E11:G11"/>
    <mergeCell ref="E12:G12"/>
    <mergeCell ref="A20:C20"/>
    <mergeCell ref="E20:G20"/>
    <mergeCell ref="A13:C13"/>
    <mergeCell ref="E13:G13"/>
    <mergeCell ref="A14:C14"/>
    <mergeCell ref="E14:G14"/>
    <mergeCell ref="A15:H15"/>
    <mergeCell ref="A16:G16"/>
    <mergeCell ref="A17:C17"/>
    <mergeCell ref="E17:G17"/>
    <mergeCell ref="A18:C18"/>
    <mergeCell ref="E18:G18"/>
    <mergeCell ref="A19:H19"/>
    <mergeCell ref="A78:H82"/>
    <mergeCell ref="A21:C21"/>
    <mergeCell ref="E21:G21"/>
    <mergeCell ref="A22:C22"/>
    <mergeCell ref="E22:G22"/>
    <mergeCell ref="A23:H23"/>
    <mergeCell ref="A24:H42"/>
    <mergeCell ref="A43:H43"/>
    <mergeCell ref="A44:H48"/>
    <mergeCell ref="A49:H49"/>
    <mergeCell ref="A50:H76"/>
    <mergeCell ref="A77:H77"/>
    <mergeCell ref="A107:H107"/>
    <mergeCell ref="A108:H110"/>
    <mergeCell ref="A83:H83"/>
    <mergeCell ref="A84:H97"/>
    <mergeCell ref="A98:H98"/>
    <mergeCell ref="A99:H100"/>
    <mergeCell ref="A101:H101"/>
    <mergeCell ref="A102:H106"/>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rowBreaks count="1" manualBreakCount="1">
    <brk id="100"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
  <sheetViews>
    <sheetView topLeftCell="A13" zoomScale="90" zoomScaleNormal="90" workbookViewId="0">
      <selection activeCell="H10" sqref="H10"/>
    </sheetView>
  </sheetViews>
  <sheetFormatPr baseColWidth="10" defaultRowHeight="15" x14ac:dyDescent="0.25"/>
  <cols>
    <col min="1" max="3" width="21.7109375" style="25" customWidth="1"/>
    <col min="4" max="4" width="22.85546875" style="25" customWidth="1"/>
    <col min="5" max="7" width="21.7109375" style="25" customWidth="1"/>
    <col min="8" max="8" width="21.5703125" style="25" customWidth="1"/>
    <col min="9" max="9" width="3.7109375" style="25" customWidth="1"/>
    <col min="10" max="16384" width="11.42578125" style="25"/>
  </cols>
  <sheetData>
    <row r="1" spans="1:8" ht="36.75" customHeight="1" x14ac:dyDescent="0.25">
      <c r="A1" s="198" t="s">
        <v>54</v>
      </c>
      <c r="B1" s="198"/>
      <c r="C1" s="198"/>
      <c r="D1" s="198"/>
      <c r="E1" s="198"/>
      <c r="F1" s="198"/>
      <c r="G1" s="198"/>
      <c r="H1" s="198"/>
    </row>
    <row r="3" spans="1:8" ht="34.5" customHeight="1" x14ac:dyDescent="0.25">
      <c r="A3" s="94" t="s">
        <v>0</v>
      </c>
      <c r="B3" s="95"/>
      <c r="C3" s="33" t="str">
        <f>+Resultados!C3</f>
        <v>2do. Trimestre 2019</v>
      </c>
      <c r="D3" s="96" t="s">
        <v>1</v>
      </c>
      <c r="E3" s="96"/>
      <c r="F3" s="97">
        <f ca="1">+Resultados!F3</f>
        <v>43697</v>
      </c>
      <c r="G3" s="97"/>
      <c r="H3" s="97"/>
    </row>
    <row r="4" spans="1:8" ht="5.0999999999999996" customHeight="1" x14ac:dyDescent="0.25">
      <c r="A4" s="2"/>
      <c r="B4" s="1"/>
      <c r="C4" s="1"/>
      <c r="D4" s="3"/>
      <c r="E4" s="3"/>
      <c r="F4" s="4"/>
      <c r="G4" s="4"/>
      <c r="H4" s="1"/>
    </row>
    <row r="5" spans="1:8" ht="26.1" customHeight="1" x14ac:dyDescent="0.25">
      <c r="A5" s="5" t="s">
        <v>2</v>
      </c>
      <c r="B5" s="111" t="str">
        <f>+Resultados!B5</f>
        <v>SUBDIRECCION ADMINISTRATIVA Y FINANCIERA</v>
      </c>
      <c r="C5" s="111"/>
      <c r="D5" s="111"/>
      <c r="E5" s="111"/>
      <c r="F5" s="111"/>
      <c r="G5" s="111"/>
      <c r="H5" s="111"/>
    </row>
    <row r="6" spans="1:8" ht="26.1" customHeight="1" x14ac:dyDescent="0.25">
      <c r="A6" s="5" t="s">
        <v>55</v>
      </c>
      <c r="B6" s="132" t="str">
        <f>+Resultados!B6</f>
        <v>GESTION FINANCIERA</v>
      </c>
      <c r="C6" s="133"/>
      <c r="D6" s="133"/>
      <c r="E6" s="133"/>
      <c r="F6" s="133"/>
      <c r="G6" s="133"/>
      <c r="H6" s="134"/>
    </row>
    <row r="7" spans="1:8" ht="15" customHeight="1" thickBot="1" x14ac:dyDescent="0.3"/>
    <row r="8" spans="1:8" ht="30" customHeight="1" thickTop="1" x14ac:dyDescent="0.25">
      <c r="A8" s="195" t="s">
        <v>48</v>
      </c>
      <c r="B8" s="196"/>
      <c r="C8" s="196"/>
      <c r="D8" s="196"/>
      <c r="E8" s="196"/>
      <c r="F8" s="196"/>
      <c r="G8" s="196"/>
      <c r="H8" s="197"/>
    </row>
    <row r="9" spans="1:8" ht="45" customHeight="1" x14ac:dyDescent="0.25">
      <c r="A9" s="190" t="s">
        <v>43</v>
      </c>
      <c r="B9" s="191"/>
      <c r="C9" s="192"/>
      <c r="D9" s="26">
        <v>9</v>
      </c>
      <c r="E9" s="193" t="s">
        <v>44</v>
      </c>
      <c r="F9" s="191"/>
      <c r="G9" s="192"/>
      <c r="H9" s="27">
        <v>8</v>
      </c>
    </row>
    <row r="10" spans="1:8" ht="35.1" customHeight="1" x14ac:dyDescent="0.25">
      <c r="A10" s="190" t="s">
        <v>9</v>
      </c>
      <c r="B10" s="191"/>
      <c r="C10" s="192"/>
      <c r="D10" s="26">
        <v>1</v>
      </c>
      <c r="E10" s="193" t="s">
        <v>10</v>
      </c>
      <c r="F10" s="191"/>
      <c r="G10" s="192"/>
      <c r="H10" s="28">
        <f>+H9-D10</f>
        <v>7</v>
      </c>
    </row>
    <row r="11" spans="1:8" ht="35.1" customHeight="1" x14ac:dyDescent="0.25">
      <c r="A11" s="190" t="s">
        <v>45</v>
      </c>
      <c r="B11" s="191"/>
      <c r="C11" s="192"/>
      <c r="D11" s="29">
        <f>D10/H9</f>
        <v>0.125</v>
      </c>
      <c r="E11" s="193" t="s">
        <v>46</v>
      </c>
      <c r="F11" s="191"/>
      <c r="G11" s="192"/>
      <c r="H11" s="30">
        <f>+H10/H9</f>
        <v>0.875</v>
      </c>
    </row>
    <row r="12" spans="1:8" ht="54.75" customHeight="1" x14ac:dyDescent="0.25">
      <c r="A12" s="194" t="s">
        <v>99</v>
      </c>
      <c r="B12" s="183"/>
      <c r="C12" s="183"/>
      <c r="D12" s="183"/>
      <c r="E12" s="183"/>
      <c r="F12" s="183"/>
      <c r="G12" s="183"/>
      <c r="H12" s="184"/>
    </row>
    <row r="13" spans="1:8" x14ac:dyDescent="0.25">
      <c r="A13" s="99" t="s">
        <v>136</v>
      </c>
      <c r="B13" s="177"/>
      <c r="C13" s="177"/>
      <c r="D13" s="177"/>
      <c r="E13" s="177"/>
      <c r="F13" s="177"/>
      <c r="G13" s="177"/>
      <c r="H13" s="178"/>
    </row>
    <row r="14" spans="1:8" x14ac:dyDescent="0.25">
      <c r="A14" s="99"/>
      <c r="B14" s="177"/>
      <c r="C14" s="177"/>
      <c r="D14" s="177"/>
      <c r="E14" s="177"/>
      <c r="F14" s="177"/>
      <c r="G14" s="177"/>
      <c r="H14" s="178"/>
    </row>
    <row r="15" spans="1:8" x14ac:dyDescent="0.25">
      <c r="A15" s="99"/>
      <c r="B15" s="177"/>
      <c r="C15" s="177"/>
      <c r="D15" s="177"/>
      <c r="E15" s="177"/>
      <c r="F15" s="177"/>
      <c r="G15" s="177"/>
      <c r="H15" s="178"/>
    </row>
    <row r="16" spans="1:8" x14ac:dyDescent="0.25">
      <c r="A16" s="99"/>
      <c r="B16" s="177"/>
      <c r="C16" s="177"/>
      <c r="D16" s="177"/>
      <c r="E16" s="177"/>
      <c r="F16" s="177"/>
      <c r="G16" s="177"/>
      <c r="H16" s="178"/>
    </row>
    <row r="17" spans="1:8" x14ac:dyDescent="0.25">
      <c r="A17" s="99"/>
      <c r="B17" s="177"/>
      <c r="C17" s="177"/>
      <c r="D17" s="177"/>
      <c r="E17" s="177"/>
      <c r="F17" s="177"/>
      <c r="G17" s="177"/>
      <c r="H17" s="178"/>
    </row>
    <row r="18" spans="1:8" x14ac:dyDescent="0.25">
      <c r="A18" s="99"/>
      <c r="B18" s="177"/>
      <c r="C18" s="177"/>
      <c r="D18" s="177"/>
      <c r="E18" s="177"/>
      <c r="F18" s="177"/>
      <c r="G18" s="177"/>
      <c r="H18" s="178"/>
    </row>
    <row r="19" spans="1:8" x14ac:dyDescent="0.25">
      <c r="A19" s="99"/>
      <c r="B19" s="177"/>
      <c r="C19" s="177"/>
      <c r="D19" s="177"/>
      <c r="E19" s="177"/>
      <c r="F19" s="177"/>
      <c r="G19" s="177"/>
      <c r="H19" s="178"/>
    </row>
    <row r="20" spans="1:8" x14ac:dyDescent="0.25">
      <c r="A20" s="99"/>
      <c r="B20" s="177"/>
      <c r="C20" s="177"/>
      <c r="D20" s="177"/>
      <c r="E20" s="177"/>
      <c r="F20" s="177"/>
      <c r="G20" s="177"/>
      <c r="H20" s="178"/>
    </row>
    <row r="21" spans="1:8" x14ac:dyDescent="0.25">
      <c r="A21" s="99"/>
      <c r="B21" s="177"/>
      <c r="C21" s="177"/>
      <c r="D21" s="177"/>
      <c r="E21" s="177"/>
      <c r="F21" s="177"/>
      <c r="G21" s="177"/>
      <c r="H21" s="178"/>
    </row>
    <row r="22" spans="1:8" x14ac:dyDescent="0.25">
      <c r="A22" s="99"/>
      <c r="B22" s="177"/>
      <c r="C22" s="177"/>
      <c r="D22" s="177"/>
      <c r="E22" s="177"/>
      <c r="F22" s="177"/>
      <c r="G22" s="177"/>
      <c r="H22" s="178"/>
    </row>
    <row r="23" spans="1:8" x14ac:dyDescent="0.25">
      <c r="A23" s="99"/>
      <c r="B23" s="177"/>
      <c r="C23" s="177"/>
      <c r="D23" s="177"/>
      <c r="E23" s="177"/>
      <c r="F23" s="177"/>
      <c r="G23" s="177"/>
      <c r="H23" s="178"/>
    </row>
    <row r="24" spans="1:8" x14ac:dyDescent="0.25">
      <c r="A24" s="99"/>
      <c r="B24" s="177"/>
      <c r="C24" s="177"/>
      <c r="D24" s="177"/>
      <c r="E24" s="177"/>
      <c r="F24" s="177"/>
      <c r="G24" s="177"/>
      <c r="H24" s="178"/>
    </row>
    <row r="25" spans="1:8" x14ac:dyDescent="0.25">
      <c r="A25" s="99"/>
      <c r="B25" s="177"/>
      <c r="C25" s="177"/>
      <c r="D25" s="177"/>
      <c r="E25" s="177"/>
      <c r="F25" s="177"/>
      <c r="G25" s="177"/>
      <c r="H25" s="178"/>
    </row>
    <row r="26" spans="1:8" x14ac:dyDescent="0.25">
      <c r="A26" s="99"/>
      <c r="B26" s="177"/>
      <c r="C26" s="177"/>
      <c r="D26" s="177"/>
      <c r="E26" s="177"/>
      <c r="F26" s="177"/>
      <c r="G26" s="177"/>
      <c r="H26" s="178"/>
    </row>
    <row r="27" spans="1:8" x14ac:dyDescent="0.25">
      <c r="A27" s="99"/>
      <c r="B27" s="177"/>
      <c r="C27" s="177"/>
      <c r="D27" s="177"/>
      <c r="E27" s="177"/>
      <c r="F27" s="177"/>
      <c r="G27" s="177"/>
      <c r="H27" s="178"/>
    </row>
    <row r="28" spans="1:8" x14ac:dyDescent="0.25">
      <c r="A28" s="99"/>
      <c r="B28" s="177"/>
      <c r="C28" s="177"/>
      <c r="D28" s="177"/>
      <c r="E28" s="177"/>
      <c r="F28" s="177"/>
      <c r="G28" s="177"/>
      <c r="H28" s="178"/>
    </row>
    <row r="29" spans="1:8" x14ac:dyDescent="0.25">
      <c r="A29" s="99"/>
      <c r="B29" s="177"/>
      <c r="C29" s="177"/>
      <c r="D29" s="177"/>
      <c r="E29" s="177"/>
      <c r="F29" s="177"/>
      <c r="G29" s="177"/>
      <c r="H29" s="178"/>
    </row>
    <row r="30" spans="1:8" x14ac:dyDescent="0.25">
      <c r="A30" s="99"/>
      <c r="B30" s="177"/>
      <c r="C30" s="177"/>
      <c r="D30" s="177"/>
      <c r="E30" s="177"/>
      <c r="F30" s="177"/>
      <c r="G30" s="177"/>
      <c r="H30" s="178"/>
    </row>
    <row r="31" spans="1:8" x14ac:dyDescent="0.25">
      <c r="A31" s="99"/>
      <c r="B31" s="177"/>
      <c r="C31" s="177"/>
      <c r="D31" s="177"/>
      <c r="E31" s="177"/>
      <c r="F31" s="177"/>
      <c r="G31" s="177"/>
      <c r="H31" s="178"/>
    </row>
    <row r="32" spans="1:8" x14ac:dyDescent="0.25">
      <c r="A32" s="99"/>
      <c r="B32" s="177"/>
      <c r="C32" s="177"/>
      <c r="D32" s="177"/>
      <c r="E32" s="177"/>
      <c r="F32" s="177"/>
      <c r="G32" s="177"/>
      <c r="H32" s="178"/>
    </row>
    <row r="33" spans="1:8" x14ac:dyDescent="0.25">
      <c r="A33" s="179"/>
      <c r="B33" s="180"/>
      <c r="C33" s="180"/>
      <c r="D33" s="180"/>
      <c r="E33" s="180"/>
      <c r="F33" s="180"/>
      <c r="G33" s="180"/>
      <c r="H33" s="181"/>
    </row>
    <row r="34" spans="1:8" x14ac:dyDescent="0.25">
      <c r="A34" s="179"/>
      <c r="B34" s="180"/>
      <c r="C34" s="180"/>
      <c r="D34" s="180"/>
      <c r="E34" s="180"/>
      <c r="F34" s="180"/>
      <c r="G34" s="180"/>
      <c r="H34" s="181"/>
    </row>
    <row r="35" spans="1:8" ht="57.75" customHeight="1" x14ac:dyDescent="0.25">
      <c r="A35" s="194" t="s">
        <v>100</v>
      </c>
      <c r="B35" s="183"/>
      <c r="C35" s="183"/>
      <c r="D35" s="183"/>
      <c r="E35" s="183"/>
      <c r="F35" s="183"/>
      <c r="G35" s="183"/>
      <c r="H35" s="184"/>
    </row>
    <row r="36" spans="1:8" x14ac:dyDescent="0.25">
      <c r="A36" s="99" t="s">
        <v>137</v>
      </c>
      <c r="B36" s="177"/>
      <c r="C36" s="177"/>
      <c r="D36" s="177"/>
      <c r="E36" s="177"/>
      <c r="F36" s="177"/>
      <c r="G36" s="177"/>
      <c r="H36" s="178"/>
    </row>
    <row r="37" spans="1:8" x14ac:dyDescent="0.25">
      <c r="A37" s="99"/>
      <c r="B37" s="177"/>
      <c r="C37" s="177"/>
      <c r="D37" s="177"/>
      <c r="E37" s="177"/>
      <c r="F37" s="177"/>
      <c r="G37" s="177"/>
      <c r="H37" s="178"/>
    </row>
    <row r="38" spans="1:8" x14ac:dyDescent="0.25">
      <c r="A38" s="99"/>
      <c r="B38" s="177"/>
      <c r="C38" s="177"/>
      <c r="D38" s="177"/>
      <c r="E38" s="177"/>
      <c r="F38" s="177"/>
      <c r="G38" s="177"/>
      <c r="H38" s="178"/>
    </row>
    <row r="39" spans="1:8" x14ac:dyDescent="0.25">
      <c r="A39" s="99"/>
      <c r="B39" s="177"/>
      <c r="C39" s="177"/>
      <c r="D39" s="177"/>
      <c r="E39" s="177"/>
      <c r="F39" s="177"/>
      <c r="G39" s="177"/>
      <c r="H39" s="178"/>
    </row>
    <row r="40" spans="1:8" x14ac:dyDescent="0.25">
      <c r="A40" s="99"/>
      <c r="B40" s="177"/>
      <c r="C40" s="177"/>
      <c r="D40" s="177"/>
      <c r="E40" s="177"/>
      <c r="F40" s="177"/>
      <c r="G40" s="177"/>
      <c r="H40" s="178"/>
    </row>
    <row r="41" spans="1:8" x14ac:dyDescent="0.25">
      <c r="A41" s="99"/>
      <c r="B41" s="177"/>
      <c r="C41" s="177"/>
      <c r="D41" s="177"/>
      <c r="E41" s="177"/>
      <c r="F41" s="177"/>
      <c r="G41" s="177"/>
      <c r="H41" s="178"/>
    </row>
    <row r="42" spans="1:8" x14ac:dyDescent="0.25">
      <c r="A42" s="99"/>
      <c r="B42" s="177"/>
      <c r="C42" s="177"/>
      <c r="D42" s="177"/>
      <c r="E42" s="177"/>
      <c r="F42" s="177"/>
      <c r="G42" s="177"/>
      <c r="H42" s="178"/>
    </row>
    <row r="43" spans="1:8" x14ac:dyDescent="0.25">
      <c r="A43" s="99"/>
      <c r="B43" s="177"/>
      <c r="C43" s="177"/>
      <c r="D43" s="177"/>
      <c r="E43" s="177"/>
      <c r="F43" s="177"/>
      <c r="G43" s="177"/>
      <c r="H43" s="178"/>
    </row>
    <row r="44" spans="1:8" x14ac:dyDescent="0.25">
      <c r="A44" s="99"/>
      <c r="B44" s="177"/>
      <c r="C44" s="177"/>
      <c r="D44" s="177"/>
      <c r="E44" s="177"/>
      <c r="F44" s="177"/>
      <c r="G44" s="177"/>
      <c r="H44" s="178"/>
    </row>
    <row r="45" spans="1:8" x14ac:dyDescent="0.25">
      <c r="A45" s="99"/>
      <c r="B45" s="177"/>
      <c r="C45" s="177"/>
      <c r="D45" s="177"/>
      <c r="E45" s="177"/>
      <c r="F45" s="177"/>
      <c r="G45" s="177"/>
      <c r="H45" s="178"/>
    </row>
    <row r="46" spans="1:8" x14ac:dyDescent="0.25">
      <c r="A46" s="99"/>
      <c r="B46" s="177"/>
      <c r="C46" s="177"/>
      <c r="D46" s="177"/>
      <c r="E46" s="177"/>
      <c r="F46" s="177"/>
      <c r="G46" s="177"/>
      <c r="H46" s="178"/>
    </row>
    <row r="47" spans="1:8" x14ac:dyDescent="0.25">
      <c r="A47" s="99"/>
      <c r="B47" s="177"/>
      <c r="C47" s="177"/>
      <c r="D47" s="177"/>
      <c r="E47" s="177"/>
      <c r="F47" s="177"/>
      <c r="G47" s="177"/>
      <c r="H47" s="178"/>
    </row>
    <row r="48" spans="1:8" x14ac:dyDescent="0.25">
      <c r="A48" s="179"/>
      <c r="B48" s="180"/>
      <c r="C48" s="180"/>
      <c r="D48" s="180"/>
      <c r="E48" s="180"/>
      <c r="F48" s="180"/>
      <c r="G48" s="180"/>
      <c r="H48" s="181"/>
    </row>
    <row r="49" spans="1:8" x14ac:dyDescent="0.25">
      <c r="A49" s="179"/>
      <c r="B49" s="180"/>
      <c r="C49" s="180"/>
      <c r="D49" s="180"/>
      <c r="E49" s="180"/>
      <c r="F49" s="180"/>
      <c r="G49" s="180"/>
      <c r="H49" s="181"/>
    </row>
    <row r="50" spans="1:8" ht="24.95" customHeight="1" x14ac:dyDescent="0.25">
      <c r="A50" s="182" t="s">
        <v>98</v>
      </c>
      <c r="B50" s="183"/>
      <c r="C50" s="183"/>
      <c r="D50" s="183"/>
      <c r="E50" s="183"/>
      <c r="F50" s="183"/>
      <c r="G50" s="183"/>
      <c r="H50" s="184"/>
    </row>
    <row r="51" spans="1:8" x14ac:dyDescent="0.25">
      <c r="A51" s="99" t="s">
        <v>104</v>
      </c>
      <c r="B51" s="177"/>
      <c r="C51" s="177"/>
      <c r="D51" s="177"/>
      <c r="E51" s="177"/>
      <c r="F51" s="177"/>
      <c r="G51" s="177"/>
      <c r="H51" s="178"/>
    </row>
    <row r="52" spans="1:8" x14ac:dyDescent="0.25">
      <c r="A52" s="99"/>
      <c r="B52" s="177"/>
      <c r="C52" s="177"/>
      <c r="D52" s="177"/>
      <c r="E52" s="177"/>
      <c r="F52" s="177"/>
      <c r="G52" s="177"/>
      <c r="H52" s="178"/>
    </row>
    <row r="53" spans="1:8" x14ac:dyDescent="0.25">
      <c r="A53" s="99"/>
      <c r="B53" s="177"/>
      <c r="C53" s="177"/>
      <c r="D53" s="177"/>
      <c r="E53" s="177"/>
      <c r="F53" s="177"/>
      <c r="G53" s="177"/>
      <c r="H53" s="178"/>
    </row>
    <row r="54" spans="1:8" x14ac:dyDescent="0.25">
      <c r="A54" s="179"/>
      <c r="B54" s="180"/>
      <c r="C54" s="180"/>
      <c r="D54" s="180"/>
      <c r="E54" s="180"/>
      <c r="F54" s="180"/>
      <c r="G54" s="180"/>
      <c r="H54" s="181"/>
    </row>
    <row r="55" spans="1:8" ht="24.95" customHeight="1" x14ac:dyDescent="0.25">
      <c r="A55" s="182" t="s">
        <v>57</v>
      </c>
      <c r="B55" s="183"/>
      <c r="C55" s="183"/>
      <c r="D55" s="183"/>
      <c r="E55" s="183"/>
      <c r="F55" s="183"/>
      <c r="G55" s="183"/>
      <c r="H55" s="184"/>
    </row>
    <row r="56" spans="1:8" x14ac:dyDescent="0.25">
      <c r="A56" s="99" t="s">
        <v>121</v>
      </c>
      <c r="B56" s="177"/>
      <c r="C56" s="177"/>
      <c r="D56" s="177"/>
      <c r="E56" s="177"/>
      <c r="F56" s="177"/>
      <c r="G56" s="177"/>
      <c r="H56" s="178"/>
    </row>
    <row r="57" spans="1:8" x14ac:dyDescent="0.25">
      <c r="A57" s="102"/>
      <c r="B57" s="185"/>
      <c r="C57" s="185"/>
      <c r="D57" s="185"/>
      <c r="E57" s="185"/>
      <c r="F57" s="185"/>
      <c r="G57" s="185"/>
      <c r="H57" s="186"/>
    </row>
    <row r="58" spans="1:8" ht="15.75" thickBot="1" x14ac:dyDescent="0.3">
      <c r="A58" s="187"/>
      <c r="B58" s="188"/>
      <c r="C58" s="188"/>
      <c r="D58" s="188"/>
      <c r="E58" s="188"/>
      <c r="F58" s="188"/>
      <c r="G58" s="188"/>
      <c r="H58" s="189"/>
    </row>
    <row r="59" spans="1:8" ht="15.75" thickTop="1" x14ac:dyDescent="0.25"/>
  </sheetData>
  <sheetProtection algorithmName="SHA-512" hashValue="HwqVMLXGG1nMAZoBMfeuMZN5PZCh+x5UGKfze5qD/RvkxKgZShOp9Ka2t/ooVouoTCzNOA62J+GiA/xoGJ5+OA==" saltValue="3AXBbTwOHVx/TZlk5dUjWA==" spinCount="100000" sheet="1" objects="1" scenarios="1"/>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34"/>
    <mergeCell ref="A35:H35"/>
    <mergeCell ref="A36:H49"/>
    <mergeCell ref="A50:H50"/>
    <mergeCell ref="A51:H54"/>
    <mergeCell ref="A55:H55"/>
    <mergeCell ref="A56:H58"/>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8"/>
  <sheetViews>
    <sheetView topLeftCell="A10" zoomScaleNormal="100" workbookViewId="0">
      <selection activeCell="A35" sqref="A35:H3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93" t="s">
        <v>54</v>
      </c>
      <c r="B1" s="93"/>
      <c r="C1" s="93"/>
      <c r="D1" s="93"/>
      <c r="E1" s="93"/>
      <c r="F1" s="93"/>
      <c r="G1" s="93"/>
      <c r="H1" s="93"/>
    </row>
    <row r="3" spans="1:8" ht="31.5" customHeight="1" x14ac:dyDescent="0.25">
      <c r="A3" s="94" t="s">
        <v>0</v>
      </c>
      <c r="B3" s="95"/>
      <c r="C3" s="33" t="str">
        <f>+Resultados!C3</f>
        <v>2do. Trimestre 2019</v>
      </c>
      <c r="D3" s="96" t="s">
        <v>1</v>
      </c>
      <c r="E3" s="96"/>
      <c r="F3" s="97">
        <f ca="1">+Resultados!F3</f>
        <v>43697</v>
      </c>
      <c r="G3" s="97"/>
      <c r="H3" s="97"/>
    </row>
    <row r="4" spans="1:8" ht="5.0999999999999996" customHeight="1" x14ac:dyDescent="0.25">
      <c r="A4" s="2"/>
      <c r="D4" s="3"/>
      <c r="E4" s="3"/>
      <c r="F4" s="4"/>
      <c r="G4" s="4"/>
    </row>
    <row r="5" spans="1:8" ht="26.1" customHeight="1" x14ac:dyDescent="0.25">
      <c r="A5" s="5" t="s">
        <v>2</v>
      </c>
      <c r="B5" s="111" t="str">
        <f>+Resultados!B5</f>
        <v>SUBDIRECCION ADMINISTRATIVA Y FINANCIERA</v>
      </c>
      <c r="C5" s="111"/>
      <c r="D5" s="111"/>
      <c r="E5" s="111"/>
      <c r="F5" s="111"/>
      <c r="G5" s="111"/>
      <c r="H5" s="111"/>
    </row>
    <row r="6" spans="1:8" ht="26.1" customHeight="1" x14ac:dyDescent="0.25">
      <c r="A6" s="5" t="s">
        <v>55</v>
      </c>
      <c r="B6" s="132" t="str">
        <f>+Resultados!B6</f>
        <v>GESTION FINANCIERA</v>
      </c>
      <c r="C6" s="133"/>
      <c r="D6" s="133"/>
      <c r="E6" s="133"/>
      <c r="F6" s="133"/>
      <c r="G6" s="133"/>
      <c r="H6" s="134"/>
    </row>
    <row r="7" spans="1:8" ht="15" customHeight="1" thickBot="1" x14ac:dyDescent="0.3"/>
    <row r="8" spans="1:8" ht="30" customHeight="1" thickTop="1" x14ac:dyDescent="0.25">
      <c r="A8" s="222" t="s">
        <v>50</v>
      </c>
      <c r="B8" s="223"/>
      <c r="C8" s="223"/>
      <c r="D8" s="223"/>
      <c r="E8" s="223"/>
      <c r="F8" s="223"/>
      <c r="G8" s="223"/>
      <c r="H8" s="224"/>
    </row>
    <row r="9" spans="1:8" ht="35.1" customHeight="1" x14ac:dyDescent="0.25">
      <c r="A9" s="165" t="s">
        <v>31</v>
      </c>
      <c r="B9" s="140"/>
      <c r="C9" s="141"/>
      <c r="D9" s="6">
        <v>31</v>
      </c>
      <c r="E9" s="139" t="s">
        <v>33</v>
      </c>
      <c r="F9" s="140"/>
      <c r="G9" s="141"/>
      <c r="H9" s="14">
        <f>+D9-D10</f>
        <v>2</v>
      </c>
    </row>
    <row r="10" spans="1:8" ht="35.1" customHeight="1" x14ac:dyDescent="0.25">
      <c r="A10" s="165" t="s">
        <v>32</v>
      </c>
      <c r="B10" s="140"/>
      <c r="C10" s="141"/>
      <c r="D10" s="6">
        <v>29</v>
      </c>
      <c r="E10" s="139" t="s">
        <v>34</v>
      </c>
      <c r="F10" s="140"/>
      <c r="G10" s="141"/>
      <c r="H10" s="31">
        <v>0</v>
      </c>
    </row>
    <row r="11" spans="1:8" ht="35.1" customHeight="1" x14ac:dyDescent="0.25">
      <c r="A11" s="110" t="s">
        <v>35</v>
      </c>
      <c r="B11" s="111"/>
      <c r="C11" s="111"/>
      <c r="D11" s="221">
        <f>+D10/D9</f>
        <v>0.93548387096774188</v>
      </c>
      <c r="E11" s="111" t="s">
        <v>36</v>
      </c>
      <c r="F11" s="111"/>
      <c r="G11" s="111"/>
      <c r="H11" s="12">
        <f>+H9/D9</f>
        <v>6.4516129032258063E-2</v>
      </c>
    </row>
    <row r="12" spans="1:8" ht="35.1" customHeight="1" x14ac:dyDescent="0.25">
      <c r="A12" s="110"/>
      <c r="B12" s="111"/>
      <c r="C12" s="111"/>
      <c r="D12" s="221"/>
      <c r="E12" s="111" t="s">
        <v>37</v>
      </c>
      <c r="F12" s="111"/>
      <c r="G12" s="111"/>
      <c r="H12" s="12">
        <f>+H10/D9</f>
        <v>0</v>
      </c>
    </row>
    <row r="13" spans="1:8" ht="41.25" customHeight="1" x14ac:dyDescent="0.25">
      <c r="A13" s="214" t="s">
        <v>90</v>
      </c>
      <c r="B13" s="215"/>
      <c r="C13" s="215"/>
      <c r="D13" s="215"/>
      <c r="E13" s="215"/>
      <c r="F13" s="215"/>
      <c r="G13" s="215"/>
      <c r="H13" s="216"/>
    </row>
    <row r="14" spans="1:8" ht="15" customHeight="1" x14ac:dyDescent="0.25">
      <c r="A14" s="217" t="s">
        <v>128</v>
      </c>
      <c r="B14" s="218"/>
      <c r="C14" s="218"/>
      <c r="D14" s="218"/>
      <c r="E14" s="218"/>
      <c r="F14" s="218"/>
      <c r="G14" s="218"/>
      <c r="H14" s="219"/>
    </row>
    <row r="15" spans="1:8" x14ac:dyDescent="0.25">
      <c r="A15" s="217"/>
      <c r="B15" s="218"/>
      <c r="C15" s="218"/>
      <c r="D15" s="218"/>
      <c r="E15" s="218"/>
      <c r="F15" s="218"/>
      <c r="G15" s="218"/>
      <c r="H15" s="219"/>
    </row>
    <row r="16" spans="1:8" x14ac:dyDescent="0.25">
      <c r="A16" s="217"/>
      <c r="B16" s="218"/>
      <c r="C16" s="218"/>
      <c r="D16" s="218"/>
      <c r="E16" s="218"/>
      <c r="F16" s="218"/>
      <c r="G16" s="218"/>
      <c r="H16" s="219"/>
    </row>
    <row r="17" spans="1:8" x14ac:dyDescent="0.25">
      <c r="A17" s="217"/>
      <c r="B17" s="218"/>
      <c r="C17" s="218"/>
      <c r="D17" s="218"/>
      <c r="E17" s="218"/>
      <c r="F17" s="218"/>
      <c r="G17" s="218"/>
      <c r="H17" s="219"/>
    </row>
    <row r="18" spans="1:8" x14ac:dyDescent="0.25">
      <c r="A18" s="217"/>
      <c r="B18" s="218"/>
      <c r="C18" s="218"/>
      <c r="D18" s="218"/>
      <c r="E18" s="218"/>
      <c r="F18" s="218"/>
      <c r="G18" s="218"/>
      <c r="H18" s="219"/>
    </row>
    <row r="19" spans="1:8" x14ac:dyDescent="0.25">
      <c r="A19" s="217"/>
      <c r="B19" s="218"/>
      <c r="C19" s="218"/>
      <c r="D19" s="218"/>
      <c r="E19" s="218"/>
      <c r="F19" s="218"/>
      <c r="G19" s="218"/>
      <c r="H19" s="219"/>
    </row>
    <row r="20" spans="1:8" x14ac:dyDescent="0.25">
      <c r="A20" s="217"/>
      <c r="B20" s="218"/>
      <c r="C20" s="218"/>
      <c r="D20" s="218"/>
      <c r="E20" s="218"/>
      <c r="F20" s="218"/>
      <c r="G20" s="218"/>
      <c r="H20" s="219"/>
    </row>
    <row r="21" spans="1:8" x14ac:dyDescent="0.25">
      <c r="A21" s="217"/>
      <c r="B21" s="218"/>
      <c r="C21" s="218"/>
      <c r="D21" s="218"/>
      <c r="E21" s="218"/>
      <c r="F21" s="218"/>
      <c r="G21" s="218"/>
      <c r="H21" s="219"/>
    </row>
    <row r="22" spans="1:8" x14ac:dyDescent="0.25">
      <c r="A22" s="217"/>
      <c r="B22" s="218"/>
      <c r="C22" s="218"/>
      <c r="D22" s="218"/>
      <c r="E22" s="218"/>
      <c r="F22" s="218"/>
      <c r="G22" s="218"/>
      <c r="H22" s="219"/>
    </row>
    <row r="23" spans="1:8" x14ac:dyDescent="0.25">
      <c r="A23" s="217"/>
      <c r="B23" s="218"/>
      <c r="C23" s="218"/>
      <c r="D23" s="218"/>
      <c r="E23" s="218"/>
      <c r="F23" s="218"/>
      <c r="G23" s="218"/>
      <c r="H23" s="219"/>
    </row>
    <row r="24" spans="1:8" ht="24.95" customHeight="1" x14ac:dyDescent="0.25">
      <c r="A24" s="220" t="s">
        <v>56</v>
      </c>
      <c r="B24" s="215"/>
      <c r="C24" s="215"/>
      <c r="D24" s="215"/>
      <c r="E24" s="215"/>
      <c r="F24" s="215"/>
      <c r="G24" s="215"/>
      <c r="H24" s="216"/>
    </row>
    <row r="25" spans="1:8" ht="26.25" customHeight="1" x14ac:dyDescent="0.25">
      <c r="A25" s="99" t="s">
        <v>104</v>
      </c>
      <c r="B25" s="100"/>
      <c r="C25" s="100"/>
      <c r="D25" s="100"/>
      <c r="E25" s="100"/>
      <c r="F25" s="100"/>
      <c r="G25" s="100"/>
      <c r="H25" s="101"/>
    </row>
    <row r="26" spans="1:8" ht="24.95" customHeight="1" x14ac:dyDescent="0.25">
      <c r="A26" s="220" t="s">
        <v>57</v>
      </c>
      <c r="B26" s="215"/>
      <c r="C26" s="215"/>
      <c r="D26" s="215"/>
      <c r="E26" s="215"/>
      <c r="F26" s="215"/>
      <c r="G26" s="215"/>
      <c r="H26" s="216"/>
    </row>
    <row r="27" spans="1:8" ht="36.75" customHeight="1" thickBot="1" x14ac:dyDescent="0.3">
      <c r="A27" s="199" t="s">
        <v>111</v>
      </c>
      <c r="B27" s="200"/>
      <c r="C27" s="200"/>
      <c r="D27" s="200"/>
      <c r="E27" s="200"/>
      <c r="F27" s="200"/>
      <c r="G27" s="200"/>
      <c r="H27" s="201"/>
    </row>
    <row r="28" spans="1:8" ht="15" customHeight="1" thickTop="1" thickBot="1" x14ac:dyDescent="0.3"/>
    <row r="29" spans="1:8" s="16" customFormat="1" ht="39.950000000000003" customHeight="1" thickTop="1" x14ac:dyDescent="0.25">
      <c r="A29" s="202" t="s">
        <v>95</v>
      </c>
      <c r="B29" s="203"/>
      <c r="C29" s="203"/>
      <c r="D29" s="203"/>
      <c r="E29" s="203"/>
      <c r="F29" s="203"/>
      <c r="G29" s="203"/>
      <c r="H29" s="204"/>
    </row>
    <row r="30" spans="1:8" x14ac:dyDescent="0.25">
      <c r="A30" s="205" t="s">
        <v>135</v>
      </c>
      <c r="B30" s="206"/>
      <c r="C30" s="206"/>
      <c r="D30" s="206"/>
      <c r="E30" s="206"/>
      <c r="F30" s="206"/>
      <c r="G30" s="206"/>
      <c r="H30" s="207"/>
    </row>
    <row r="31" spans="1:8" x14ac:dyDescent="0.25">
      <c r="A31" s="208"/>
      <c r="B31" s="209"/>
      <c r="C31" s="209"/>
      <c r="D31" s="209"/>
      <c r="E31" s="209"/>
      <c r="F31" s="209"/>
      <c r="G31" s="209"/>
      <c r="H31" s="210"/>
    </row>
    <row r="32" spans="1:8" ht="15.75" thickBot="1" x14ac:dyDescent="0.3">
      <c r="A32" s="211"/>
      <c r="B32" s="212"/>
      <c r="C32" s="212"/>
      <c r="D32" s="212"/>
      <c r="E32" s="212"/>
      <c r="F32" s="212"/>
      <c r="G32" s="212"/>
      <c r="H32" s="213"/>
    </row>
    <row r="33" spans="1:8" s="15" customFormat="1" ht="19.5" thickTop="1" thickBot="1" x14ac:dyDescent="0.3"/>
    <row r="34" spans="1:8" s="16" customFormat="1" ht="47.25" customHeight="1" thickTop="1" x14ac:dyDescent="0.25">
      <c r="A34" s="202" t="s">
        <v>96</v>
      </c>
      <c r="B34" s="203"/>
      <c r="C34" s="203"/>
      <c r="D34" s="203"/>
      <c r="E34" s="203"/>
      <c r="F34" s="203"/>
      <c r="G34" s="203"/>
      <c r="H34" s="204"/>
    </row>
    <row r="35" spans="1:8" x14ac:dyDescent="0.25">
      <c r="A35" s="205" t="s">
        <v>120</v>
      </c>
      <c r="B35" s="206"/>
      <c r="C35" s="206"/>
      <c r="D35" s="206"/>
      <c r="E35" s="206"/>
      <c r="F35" s="206"/>
      <c r="G35" s="206"/>
      <c r="H35" s="207"/>
    </row>
    <row r="36" spans="1:8" x14ac:dyDescent="0.25">
      <c r="A36" s="208"/>
      <c r="B36" s="209"/>
      <c r="C36" s="209"/>
      <c r="D36" s="209"/>
      <c r="E36" s="209"/>
      <c r="F36" s="209"/>
      <c r="G36" s="209"/>
      <c r="H36" s="210"/>
    </row>
    <row r="37" spans="1:8" ht="15.75" thickBot="1" x14ac:dyDescent="0.3">
      <c r="A37" s="211"/>
      <c r="B37" s="212"/>
      <c r="C37" s="212"/>
      <c r="D37" s="212"/>
      <c r="E37" s="212"/>
      <c r="F37" s="212"/>
      <c r="G37" s="212"/>
      <c r="H37" s="213"/>
    </row>
    <row r="38" spans="1:8" ht="15.75" thickTop="1" x14ac:dyDescent="0.25"/>
  </sheetData>
  <sheetProtection algorithmName="SHA-512" hashValue="Meqx/n+v6C/gxs29Wwgw5QC2HSzLLpBxyE5pYGtsv9h2jgVxs4xg15fC9iTFi4HQSBFOipd2+Ovn68sKPnJFLQ==" saltValue="0H5EtU/3lhjWMqDs3SB5GA==" spinCount="100000" sheet="1" objects="1" scenarios="1"/>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23"/>
    <mergeCell ref="A24:H24"/>
    <mergeCell ref="A25:H25"/>
    <mergeCell ref="A26:H26"/>
    <mergeCell ref="A27:H27"/>
    <mergeCell ref="A29:H29"/>
    <mergeCell ref="A30:H32"/>
    <mergeCell ref="A34:H34"/>
    <mergeCell ref="A35:H37"/>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4"/>
  <sheetViews>
    <sheetView workbookViewId="0">
      <selection activeCell="B21" sqref="B21:D21"/>
    </sheetView>
  </sheetViews>
  <sheetFormatPr baseColWidth="10" defaultRowHeight="15" x14ac:dyDescent="0.25"/>
  <cols>
    <col min="1" max="1" width="4.85546875" customWidth="1"/>
    <col min="4" max="4" width="25.7109375" customWidth="1"/>
    <col min="7" max="7" width="25.7109375" customWidth="1"/>
    <col min="10" max="10" width="23.7109375" customWidth="1"/>
  </cols>
  <sheetData>
    <row r="1" spans="2:10" s="41" customFormat="1" x14ac:dyDescent="0.25"/>
    <row r="2" spans="2:10" s="39" customFormat="1" x14ac:dyDescent="0.25"/>
    <row r="3" spans="2:10" s="39" customFormat="1" x14ac:dyDescent="0.25"/>
    <row r="4" spans="2:10" s="39" customFormat="1" x14ac:dyDescent="0.25"/>
    <row r="5" spans="2:10" s="39" customFormat="1" x14ac:dyDescent="0.25"/>
    <row r="6" spans="2:10" s="39" customFormat="1" x14ac:dyDescent="0.25">
      <c r="B6" s="226" t="s">
        <v>133</v>
      </c>
      <c r="C6" s="226"/>
      <c r="D6" s="226"/>
      <c r="E6" s="226"/>
      <c r="F6" s="226"/>
      <c r="G6" s="226"/>
      <c r="H6" s="226"/>
      <c r="I6" s="226"/>
      <c r="J6" s="226"/>
    </row>
    <row r="7" spans="2:10" s="39" customFormat="1" x14ac:dyDescent="0.25">
      <c r="B7" s="40" t="s">
        <v>106</v>
      </c>
      <c r="C7" s="40" t="s">
        <v>107</v>
      </c>
      <c r="D7" s="40" t="s">
        <v>108</v>
      </c>
      <c r="E7" s="40" t="s">
        <v>106</v>
      </c>
      <c r="F7" s="40" t="s">
        <v>107</v>
      </c>
      <c r="G7" s="42" t="s">
        <v>108</v>
      </c>
      <c r="H7" s="40" t="s">
        <v>106</v>
      </c>
      <c r="I7" s="40" t="s">
        <v>107</v>
      </c>
      <c r="J7" s="42" t="s">
        <v>108</v>
      </c>
    </row>
    <row r="8" spans="2:10" s="39" customFormat="1" x14ac:dyDescent="0.25">
      <c r="B8" s="44">
        <v>120042</v>
      </c>
      <c r="C8" s="48">
        <v>43557</v>
      </c>
      <c r="D8" s="55" t="s">
        <v>113</v>
      </c>
      <c r="E8" s="44">
        <v>169162</v>
      </c>
      <c r="F8" s="48">
        <v>43591</v>
      </c>
      <c r="G8" s="55" t="s">
        <v>113</v>
      </c>
      <c r="H8" s="44">
        <v>205392</v>
      </c>
      <c r="I8" s="48">
        <v>43620</v>
      </c>
      <c r="J8" s="56" t="s">
        <v>109</v>
      </c>
    </row>
    <row r="9" spans="2:10" s="39" customFormat="1" ht="22.5" x14ac:dyDescent="0.25">
      <c r="B9" s="45">
        <v>129572</v>
      </c>
      <c r="C9" s="48">
        <v>43560</v>
      </c>
      <c r="D9" s="55" t="s">
        <v>113</v>
      </c>
      <c r="E9" s="44">
        <v>174802</v>
      </c>
      <c r="F9" s="48">
        <v>43594</v>
      </c>
      <c r="G9" s="55" t="s">
        <v>113</v>
      </c>
      <c r="H9" s="44">
        <v>205492</v>
      </c>
      <c r="I9" s="48">
        <v>43589</v>
      </c>
      <c r="J9" s="56" t="s">
        <v>131</v>
      </c>
    </row>
    <row r="10" spans="2:10" s="39" customFormat="1" x14ac:dyDescent="0.25">
      <c r="B10" s="45">
        <v>133832</v>
      </c>
      <c r="C10" s="48">
        <v>43563</v>
      </c>
      <c r="D10" s="55" t="s">
        <v>113</v>
      </c>
      <c r="E10" s="46">
        <v>186392</v>
      </c>
      <c r="F10" s="49">
        <v>43605</v>
      </c>
      <c r="G10" s="57" t="s">
        <v>110</v>
      </c>
      <c r="H10" s="44">
        <v>211062</v>
      </c>
      <c r="I10" s="48">
        <v>43623</v>
      </c>
      <c r="J10" s="56" t="s">
        <v>109</v>
      </c>
    </row>
    <row r="11" spans="2:10" s="39" customFormat="1" x14ac:dyDescent="0.25">
      <c r="B11" s="45">
        <v>148102</v>
      </c>
      <c r="C11" s="48">
        <v>43570</v>
      </c>
      <c r="D11" s="56" t="s">
        <v>109</v>
      </c>
      <c r="E11" s="44">
        <v>193122</v>
      </c>
      <c r="F11" s="48">
        <v>43608</v>
      </c>
      <c r="G11" s="55" t="s">
        <v>113</v>
      </c>
      <c r="H11" s="44">
        <v>213242</v>
      </c>
      <c r="I11" s="48">
        <v>43626</v>
      </c>
      <c r="J11" s="56" t="s">
        <v>109</v>
      </c>
    </row>
    <row r="12" spans="2:10" s="39" customFormat="1" x14ac:dyDescent="0.25">
      <c r="B12" s="45">
        <v>155762</v>
      </c>
      <c r="C12" s="48">
        <v>43579</v>
      </c>
      <c r="D12" s="55" t="s">
        <v>113</v>
      </c>
      <c r="E12" s="44">
        <v>199852</v>
      </c>
      <c r="F12" s="48">
        <v>43645</v>
      </c>
      <c r="G12" s="56" t="s">
        <v>109</v>
      </c>
      <c r="H12" s="44">
        <v>222792</v>
      </c>
      <c r="I12" s="48">
        <v>43633</v>
      </c>
      <c r="J12" s="56" t="s">
        <v>109</v>
      </c>
    </row>
    <row r="13" spans="2:10" s="39" customFormat="1" x14ac:dyDescent="0.25">
      <c r="B13" s="45">
        <v>155942</v>
      </c>
      <c r="C13" s="48">
        <v>43579</v>
      </c>
      <c r="D13" s="56" t="s">
        <v>129</v>
      </c>
      <c r="E13" s="44">
        <v>199882</v>
      </c>
      <c r="F13" s="48">
        <v>43614</v>
      </c>
      <c r="G13" s="56" t="s">
        <v>109</v>
      </c>
      <c r="H13" s="44">
        <v>226122</v>
      </c>
      <c r="I13" s="48">
        <v>43635</v>
      </c>
      <c r="J13" s="56" t="s">
        <v>109</v>
      </c>
    </row>
    <row r="14" spans="2:10" s="39" customFormat="1" x14ac:dyDescent="0.25">
      <c r="B14" s="45">
        <v>157722</v>
      </c>
      <c r="C14" s="48">
        <v>43580</v>
      </c>
      <c r="D14" s="55" t="s">
        <v>113</v>
      </c>
      <c r="E14" s="44">
        <v>199912</v>
      </c>
      <c r="F14" s="48">
        <v>43614</v>
      </c>
      <c r="G14" s="56" t="s">
        <v>109</v>
      </c>
      <c r="H14" s="44">
        <v>226092</v>
      </c>
      <c r="I14" s="48">
        <v>43635</v>
      </c>
      <c r="J14" s="55" t="s">
        <v>113</v>
      </c>
    </row>
    <row r="15" spans="2:10" s="39" customFormat="1" x14ac:dyDescent="0.25">
      <c r="B15" s="44">
        <v>164772</v>
      </c>
      <c r="C15" s="48">
        <v>43587</v>
      </c>
      <c r="D15" s="56" t="s">
        <v>109</v>
      </c>
      <c r="E15" s="44">
        <v>202142</v>
      </c>
      <c r="F15" s="48">
        <v>43615</v>
      </c>
      <c r="G15" s="55" t="s">
        <v>113</v>
      </c>
      <c r="H15" s="44">
        <v>230042</v>
      </c>
      <c r="I15" s="48">
        <v>43637</v>
      </c>
      <c r="J15" s="56" t="s">
        <v>109</v>
      </c>
    </row>
    <row r="16" spans="2:10" s="39" customFormat="1" x14ac:dyDescent="0.25">
      <c r="B16" s="44">
        <v>167012</v>
      </c>
      <c r="C16" s="48">
        <v>43588</v>
      </c>
      <c r="D16" s="56" t="s">
        <v>109</v>
      </c>
      <c r="E16" s="44">
        <v>202152</v>
      </c>
      <c r="F16" s="48">
        <v>43615</v>
      </c>
      <c r="G16" s="55" t="s">
        <v>113</v>
      </c>
      <c r="H16" s="44">
        <v>233102</v>
      </c>
      <c r="I16" s="48">
        <v>43641</v>
      </c>
      <c r="J16" s="55" t="s">
        <v>113</v>
      </c>
    </row>
    <row r="17" spans="2:10" s="39" customFormat="1" x14ac:dyDescent="0.25">
      <c r="B17" s="47">
        <v>168932</v>
      </c>
      <c r="C17" s="51">
        <v>43591</v>
      </c>
      <c r="D17" s="56" t="s">
        <v>109</v>
      </c>
      <c r="E17" s="52">
        <v>204172</v>
      </c>
      <c r="F17" s="51">
        <v>43616</v>
      </c>
      <c r="G17" s="56" t="s">
        <v>130</v>
      </c>
      <c r="H17" s="46">
        <v>235332</v>
      </c>
      <c r="I17" s="49">
        <v>43643</v>
      </c>
      <c r="J17" s="57" t="s">
        <v>110</v>
      </c>
    </row>
    <row r="18" spans="2:10" s="39" customFormat="1" x14ac:dyDescent="0.25">
      <c r="B18" s="43"/>
      <c r="C18" s="43"/>
      <c r="D18" s="43"/>
      <c r="E18" s="53"/>
      <c r="F18" s="54"/>
      <c r="G18" s="43"/>
      <c r="H18" s="50">
        <v>238352</v>
      </c>
      <c r="I18" s="48">
        <v>43644</v>
      </c>
      <c r="J18" s="56" t="s">
        <v>109</v>
      </c>
    </row>
    <row r="19" spans="2:10" s="39" customFormat="1" x14ac:dyDescent="0.25">
      <c r="B19"/>
      <c r="C19"/>
      <c r="D19"/>
      <c r="E19"/>
      <c r="F19"/>
      <c r="G19"/>
      <c r="H19"/>
    </row>
    <row r="21" spans="2:10" x14ac:dyDescent="0.25">
      <c r="B21" s="225" t="s">
        <v>132</v>
      </c>
      <c r="C21" s="225"/>
      <c r="D21" s="225"/>
    </row>
    <row r="22" spans="2:10" x14ac:dyDescent="0.25">
      <c r="B22" s="40" t="s">
        <v>106</v>
      </c>
      <c r="C22" s="40" t="s">
        <v>107</v>
      </c>
      <c r="D22" s="40" t="s">
        <v>108</v>
      </c>
    </row>
    <row r="23" spans="2:10" x14ac:dyDescent="0.25">
      <c r="B23" s="46">
        <v>186392</v>
      </c>
      <c r="C23" s="49">
        <v>43605</v>
      </c>
      <c r="D23" s="57" t="s">
        <v>110</v>
      </c>
    </row>
    <row r="24" spans="2:10" x14ac:dyDescent="0.25">
      <c r="B24" s="46">
        <v>235332</v>
      </c>
      <c r="C24" s="49">
        <v>43643</v>
      </c>
      <c r="D24" s="57" t="s">
        <v>110</v>
      </c>
    </row>
  </sheetData>
  <sortState ref="B14:D19">
    <sortCondition ref="B14:B19"/>
  </sortState>
  <mergeCells count="2">
    <mergeCell ref="B21:D21"/>
    <mergeCell ref="B6:J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Resultados</vt:lpstr>
      <vt:lpstr>PME</vt:lpstr>
      <vt:lpstr>PMI</vt:lpstr>
      <vt:lpstr>MRG</vt:lpstr>
      <vt:lpstr>IGC</vt:lpstr>
      <vt:lpstr>RECE</vt:lpstr>
      <vt:lpstr>Hoja1</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ALVARO JOSE ARRIETA CONSUEGRA</cp:lastModifiedBy>
  <cp:lastPrinted>2018-07-29T20:04:35Z</cp:lastPrinted>
  <dcterms:created xsi:type="dcterms:W3CDTF">2018-02-19T18:55:22Z</dcterms:created>
  <dcterms:modified xsi:type="dcterms:W3CDTF">2019-08-20T15:27:49Z</dcterms:modified>
</cp:coreProperties>
</file>